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Sheet1!$A$1:$I$159</definedName>
  </definedNames>
  <calcPr calcId="145621"/>
</workbook>
</file>

<file path=xl/calcChain.xml><?xml version="1.0" encoding="utf-8"?>
<calcChain xmlns="http://schemas.openxmlformats.org/spreadsheetml/2006/main">
  <c r="H42" i="1" l="1"/>
  <c r="H27" i="1"/>
  <c r="H23" i="1"/>
  <c r="H24" i="1" s="1"/>
  <c r="F158" i="1" l="1"/>
  <c r="D158" i="1"/>
  <c r="F149" i="1"/>
  <c r="D149" i="1"/>
  <c r="I129" i="1"/>
  <c r="H129" i="1"/>
  <c r="I125" i="1"/>
  <c r="H125" i="1"/>
  <c r="I112" i="1"/>
  <c r="H112" i="1"/>
  <c r="I111" i="1"/>
  <c r="H111" i="1"/>
  <c r="I110" i="1"/>
  <c r="H110" i="1"/>
  <c r="I109" i="1"/>
  <c r="H109" i="1"/>
  <c r="I106" i="1"/>
  <c r="H106" i="1"/>
  <c r="I100" i="1"/>
  <c r="H100" i="1"/>
  <c r="I89" i="1"/>
  <c r="I92" i="1" s="1"/>
  <c r="I94" i="1" s="1"/>
  <c r="H89" i="1"/>
  <c r="H92" i="1" s="1"/>
  <c r="H94" i="1" s="1"/>
  <c r="I81" i="1"/>
  <c r="I83" i="1" s="1"/>
  <c r="H81" i="1"/>
  <c r="H83" i="1" s="1"/>
  <c r="H65" i="1"/>
  <c r="I22" i="1"/>
  <c r="I25" i="1" s="1"/>
  <c r="H22" i="1"/>
  <c r="H25" i="1" s="1"/>
  <c r="I14" i="1"/>
  <c r="I20" i="1" s="1"/>
  <c r="H14" i="1"/>
  <c r="H20" i="1" s="1"/>
  <c r="H113" i="1" l="1"/>
  <c r="I113" i="1"/>
  <c r="H26" i="1"/>
  <c r="H29" i="1" s="1"/>
  <c r="H31" i="1" s="1"/>
  <c r="H35" i="1" s="1"/>
  <c r="I26" i="1"/>
  <c r="I29" i="1" s="1"/>
  <c r="I31" i="1" s="1"/>
  <c r="I35" i="1" s="1"/>
  <c r="C158" i="1"/>
  <c r="E158" i="1"/>
  <c r="C149" i="1"/>
  <c r="E149" i="1"/>
  <c r="E65" i="1"/>
  <c r="F65" i="1"/>
  <c r="D65" i="1"/>
  <c r="C65" i="1"/>
  <c r="G65" i="1"/>
</calcChain>
</file>

<file path=xl/sharedStrings.xml><?xml version="1.0" encoding="utf-8"?>
<sst xmlns="http://schemas.openxmlformats.org/spreadsheetml/2006/main" count="238" uniqueCount="119">
  <si>
    <t>Particulars</t>
  </si>
  <si>
    <t>Reviewed</t>
  </si>
  <si>
    <t>Audited</t>
  </si>
  <si>
    <t>31.12.2013</t>
  </si>
  <si>
    <t>31.03.2013</t>
  </si>
  <si>
    <t>Interest earned  ( a )+( b )+( c )+( d )</t>
  </si>
  <si>
    <t>( a ) Interest/  discount on advances/bills</t>
  </si>
  <si>
    <t>( b ) Income on Investments</t>
  </si>
  <si>
    <t xml:space="preserve">( c ) Interest on balances with RBI and other inter bank funds </t>
  </si>
  <si>
    <t>( d ) Others</t>
  </si>
  <si>
    <t>Other Income</t>
  </si>
  <si>
    <t xml:space="preserve"> TOTAL INCOME ( 1 + 2 )</t>
  </si>
  <si>
    <t xml:space="preserve">Interest expended </t>
  </si>
  <si>
    <t xml:space="preserve">Operating expenses ( i )+( ii ) </t>
  </si>
  <si>
    <t>( i ) Employees cost</t>
  </si>
  <si>
    <t>( ii ) Other operating expenses</t>
  </si>
  <si>
    <t xml:space="preserve"> TOTAL EXPENDITURE (4)+(5) (excluding Provisions and Contingencies)</t>
  </si>
  <si>
    <t xml:space="preserve"> OPERATING PROFIT (3-6)  (Profit before Provisions and Contingencies)</t>
  </si>
  <si>
    <t xml:space="preserve">Provisions (other than tax) and Contingencies </t>
  </si>
  <si>
    <t>Exceptional items</t>
  </si>
  <si>
    <t>-</t>
  </si>
  <si>
    <t>Profit (+) /Loss (-) from Ordinary Activities before tax (7-8-9)</t>
  </si>
  <si>
    <t>Tax expense</t>
  </si>
  <si>
    <t xml:space="preserve">Net Profit(+)/Loss(-) from Ordinary Activities after tax(10-11) </t>
  </si>
  <si>
    <t>Extraordinary items (net of tax expense)</t>
  </si>
  <si>
    <t>Net Profit(+)/Loss(-) for the period  (12-13)</t>
  </si>
  <si>
    <t>Reserves excluding Revaluation Reserves</t>
  </si>
  <si>
    <t>Analytical Ratios</t>
  </si>
  <si>
    <t>( i ) Percentage of shares held by Government of India</t>
  </si>
  <si>
    <t>(ii)  Capital Adequacy Ratio       ( Basel II )</t>
  </si>
  <si>
    <t>(ii)  Capital Adequacy Ratio       ( Basel III )</t>
  </si>
  <si>
    <t xml:space="preserve">(iii)  Earnings per Share ( EPS ) </t>
  </si>
  <si>
    <t>(iv)  (a) Amount of gross non-performing assets</t>
  </si>
  <si>
    <t xml:space="preserve">       (b) Amount of net non-performing assets</t>
  </si>
  <si>
    <t xml:space="preserve">       (c) Percentage of gross NPAs</t>
  </si>
  <si>
    <t xml:space="preserve">       (d) Percentage of net NPAs</t>
  </si>
  <si>
    <t xml:space="preserve">(v)  Return on Assets (Annualised) </t>
  </si>
  <si>
    <t>Public Shareholding</t>
  </si>
  <si>
    <t>Number of Shares</t>
  </si>
  <si>
    <t>Percentage of shareholding</t>
  </si>
  <si>
    <t>Promoters and Promoter Group Shareholding</t>
  </si>
  <si>
    <t>Nil</t>
  </si>
  <si>
    <t>Percentage of shares (as a percentage of the total shareholding of promoter and promoter group)</t>
  </si>
  <si>
    <t>Percentage of shares (as a percentage of the total share capital of the company)</t>
  </si>
  <si>
    <t>Percentage of shares (as a percentage of the total share-capital of the company)</t>
  </si>
  <si>
    <t>31.03.2014</t>
  </si>
  <si>
    <t>Sr. No.</t>
  </si>
  <si>
    <t>Segment Revenue</t>
  </si>
  <si>
    <t>a) Treasury Operations</t>
  </si>
  <si>
    <t>b) Wholesale Banking Operations</t>
  </si>
  <si>
    <t>c) Retail Banking Operations</t>
  </si>
  <si>
    <t xml:space="preserve">d) Unallocated </t>
  </si>
  <si>
    <t>T o t a l</t>
  </si>
  <si>
    <t>Less : Inter Segment Revenue</t>
  </si>
  <si>
    <t xml:space="preserve">Income from Operations </t>
  </si>
  <si>
    <t>Segment Results</t>
  </si>
  <si>
    <t>Less : i) Other Un-allocable expenditure</t>
  </si>
  <si>
    <t xml:space="preserve">           ii) Un-allocable income</t>
  </si>
  <si>
    <t>Total Profit Before Tax</t>
  </si>
  <si>
    <t>Provision for Tax</t>
  </si>
  <si>
    <t>Net Profit</t>
  </si>
  <si>
    <t>Segment Assets</t>
  </si>
  <si>
    <t xml:space="preserve">c) Unallocated </t>
  </si>
  <si>
    <t>Segment Liabilities</t>
  </si>
  <si>
    <t>Capital Employed</t>
  </si>
  <si>
    <t>(Segment Assets - Segment Liabilities)</t>
  </si>
  <si>
    <t>Revenue</t>
  </si>
  <si>
    <t>Domestic</t>
  </si>
  <si>
    <t>International</t>
  </si>
  <si>
    <t>Total</t>
  </si>
  <si>
    <t>Assets</t>
  </si>
  <si>
    <t>CAPITAL AND LIABILITIES</t>
  </si>
  <si>
    <t>Capital</t>
  </si>
  <si>
    <t>Reserves and Surplus</t>
  </si>
  <si>
    <t>Deposits</t>
  </si>
  <si>
    <t>Borrowings</t>
  </si>
  <si>
    <t>Other Liabilities and provisions</t>
  </si>
  <si>
    <t>TOTAL</t>
  </si>
  <si>
    <t>ASSETS</t>
  </si>
  <si>
    <t>Cash and balances with Reserve Bank of India</t>
  </si>
  <si>
    <t>Balances with bank and money at call and short notice</t>
  </si>
  <si>
    <t>Investments</t>
  </si>
  <si>
    <t>Advances</t>
  </si>
  <si>
    <t>Fixed Assets</t>
  </si>
  <si>
    <t>Other Assets</t>
  </si>
  <si>
    <t>As at 31st March 2014          (Audited)</t>
  </si>
  <si>
    <t>As at 31st March 2013      (Audited)</t>
  </si>
  <si>
    <t>Head Office : Star House, C - 5, 'G' Block, Bandra-Kurla Complex, Bandra (East), Mumbai - 400 051</t>
  </si>
  <si>
    <r>
      <t>Audited Financial Results for the Quarter / year ended 31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March, 2014</t>
    </r>
  </si>
  <si>
    <t>(` in Lakhs)</t>
  </si>
  <si>
    <t>Segment Information</t>
  </si>
  <si>
    <t>Part A: Business Segments</t>
  </si>
  <si>
    <t>Part B: Geographical Segments</t>
  </si>
  <si>
    <t>Note: There are no significant Other Banking Operations carried on by the Bank.</t>
  </si>
  <si>
    <t>Allocations of costs :</t>
  </si>
  <si>
    <t>a) Expenses directly attributable to particular segment are allocated to the relative segment.</t>
  </si>
  <si>
    <t>b) Expenses not directly attributable to specific segment are allocated in proportion to number of  employees/business managed.</t>
  </si>
  <si>
    <t>Summarised Balance Sheet</t>
  </si>
  <si>
    <t>(B. P. Sharma)</t>
  </si>
  <si>
    <t>Executive Manager</t>
  </si>
  <si>
    <t>(Mrs. V. R. Iyer</t>
  </si>
  <si>
    <t>Chairperson and Managing Director</t>
  </si>
  <si>
    <t>Place : Mumbai</t>
  </si>
  <si>
    <t>(R. Koteeswaran)                               (Arun Shrivastava)</t>
  </si>
  <si>
    <t>Executive Director                            Executive Director</t>
  </si>
  <si>
    <r>
      <t>Date : 15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May, 2014</t>
    </r>
  </si>
  <si>
    <t>Standalone Quarter ended</t>
  </si>
  <si>
    <t>Standalone Year Ended</t>
  </si>
  <si>
    <t>Consolidated Year Ended</t>
  </si>
  <si>
    <t>Standalone</t>
  </si>
  <si>
    <t>Consolidated</t>
  </si>
  <si>
    <t>Less : Minority Interest</t>
  </si>
  <si>
    <t>Add : Share of earnings in Associates</t>
  </si>
  <si>
    <r>
      <t xml:space="preserve">Paid-up equity share capital (Face value </t>
    </r>
    <r>
      <rPr>
        <sz val="14"/>
        <color theme="1"/>
        <rFont val="Rupee Foradian"/>
        <family val="2"/>
      </rPr>
      <t xml:space="preserve">` </t>
    </r>
    <r>
      <rPr>
        <sz val="14"/>
        <color theme="1"/>
        <rFont val="Arial"/>
        <family val="2"/>
      </rPr>
      <t xml:space="preserve"> 10/- )</t>
    </r>
  </si>
  <si>
    <r>
      <t>a) Basic and diluted EPS before Extraordinary items (net of tax expense) for the period, for the year to date and for the previous year (Not to be annualised) (</t>
    </r>
    <r>
      <rPr>
        <sz val="14"/>
        <color theme="1"/>
        <rFont val="Rupee Foradian"/>
        <family val="2"/>
      </rPr>
      <t>`</t>
    </r>
    <r>
      <rPr>
        <sz val="14"/>
        <color theme="1"/>
        <rFont val="Arial"/>
        <family val="2"/>
      </rPr>
      <t>)</t>
    </r>
  </si>
  <si>
    <r>
      <t>b) Basic and diluted EPS after Extraordinary items for the period, for the year to date and for the previous year (Not to be annualised) (</t>
    </r>
    <r>
      <rPr>
        <sz val="14"/>
        <color theme="1"/>
        <rFont val="Rupee Foradian"/>
        <family val="2"/>
      </rPr>
      <t>`</t>
    </r>
    <r>
      <rPr>
        <sz val="14"/>
        <color theme="1"/>
        <rFont val="Arial"/>
        <family val="2"/>
      </rPr>
      <t>)</t>
    </r>
  </si>
  <si>
    <r>
      <t>(a)</t>
    </r>
    <r>
      <rPr>
        <sz val="14"/>
        <color theme="1"/>
        <rFont val="Times New Roman"/>
        <family val="1"/>
      </rPr>
      <t xml:space="preserve">     </t>
    </r>
    <r>
      <rPr>
        <sz val="14"/>
        <color theme="1"/>
        <rFont val="Arial"/>
        <family val="2"/>
      </rPr>
      <t>Pledged/Encumbered</t>
    </r>
  </si>
  <si>
    <r>
      <t>(b)</t>
    </r>
    <r>
      <rPr>
        <sz val="14"/>
        <color theme="1"/>
        <rFont val="Times New Roman"/>
        <family val="1"/>
      </rPr>
      <t xml:space="preserve">     </t>
    </r>
    <r>
      <rPr>
        <sz val="14"/>
        <color theme="1"/>
        <rFont val="Arial"/>
        <family val="2"/>
      </rPr>
      <t>Non-encumbered</t>
    </r>
  </si>
  <si>
    <t>Minority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</si>
</sst>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Rupee Foradian"/>
      <family val="2"/>
    </font>
    <font>
      <b/>
      <vertAlign val="superscript"/>
      <sz val="12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Rupee Foradian"/>
      <family val="2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4" fontId="9" fillId="0" borderId="1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center" wrapText="1"/>
    </xf>
    <xf numFmtId="10" fontId="8" fillId="0" borderId="1" xfId="2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10" fontId="8" fillId="0" borderId="1" xfId="2" quotePrefix="1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indent="5"/>
    </xf>
    <xf numFmtId="9" fontId="8" fillId="0" borderId="1" xfId="2" applyFont="1" applyBorder="1" applyAlignment="1">
      <alignment horizontal="right" vertical="center" wrapText="1"/>
    </xf>
    <xf numFmtId="0" fontId="11" fillId="0" borderId="0" xfId="0" applyFont="1"/>
    <xf numFmtId="0" fontId="9" fillId="0" borderId="0" xfId="0" applyFont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/>
    <xf numFmtId="0" fontId="9" fillId="0" borderId="1" xfId="0" applyFont="1" applyBorder="1" applyAlignment="1">
      <alignment vertical="center"/>
    </xf>
    <xf numFmtId="164" fontId="11" fillId="0" borderId="1" xfId="1" applyNumberFormat="1" applyFont="1" applyBorder="1" applyAlignment="1">
      <alignment vertical="center" wrapText="1"/>
    </xf>
    <xf numFmtId="164" fontId="11" fillId="0" borderId="1" xfId="1" applyNumberFormat="1" applyFont="1" applyBorder="1"/>
    <xf numFmtId="0" fontId="13" fillId="0" borderId="0" xfId="0" applyFont="1"/>
    <xf numFmtId="164" fontId="13" fillId="0" borderId="1" xfId="1" applyNumberFormat="1" applyFont="1" applyBorder="1"/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64" fontId="9" fillId="0" borderId="4" xfId="1" applyNumberFormat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164" fontId="11" fillId="0" borderId="1" xfId="1" applyNumberFormat="1" applyFont="1" applyBorder="1" applyAlignment="1"/>
    <xf numFmtId="0" fontId="9" fillId="0" borderId="1" xfId="0" applyFont="1" applyBorder="1" applyAlignment="1">
      <alignment horizontal="justify" vertical="center" wrapText="1"/>
    </xf>
    <xf numFmtId="164" fontId="13" fillId="0" borderId="1" xfId="1" applyNumberFormat="1" applyFont="1" applyBorder="1" applyAlignment="1"/>
    <xf numFmtId="0" fontId="11" fillId="0" borderId="2" xfId="0" applyFont="1" applyBorder="1" applyAlignment="1"/>
    <xf numFmtId="0" fontId="9" fillId="0" borderId="4" xfId="0" applyFont="1" applyBorder="1" applyAlignment="1">
      <alignment vertical="center" wrapText="1"/>
    </xf>
    <xf numFmtId="164" fontId="11" fillId="2" borderId="1" xfId="1" applyNumberFormat="1" applyFont="1" applyFill="1" applyBorder="1" applyAlignment="1"/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164" fontId="16" fillId="3" borderId="1" xfId="1" applyNumberFormat="1" applyFont="1" applyFill="1" applyBorder="1" applyAlignment="1"/>
    <xf numFmtId="164" fontId="16" fillId="0" borderId="1" xfId="1" applyNumberFormat="1" applyFont="1" applyBorder="1" applyAlignment="1"/>
    <xf numFmtId="164" fontId="16" fillId="2" borderId="1" xfId="1" applyNumberFormat="1" applyFont="1" applyFill="1" applyBorder="1" applyAlignment="1"/>
    <xf numFmtId="164" fontId="17" fillId="3" borderId="1" xfId="1" applyNumberFormat="1" applyFont="1" applyFill="1" applyBorder="1" applyAlignment="1"/>
    <xf numFmtId="164" fontId="17" fillId="0" borderId="1" xfId="1" applyNumberFormat="1" applyFont="1" applyBorder="1" applyAlignment="1"/>
    <xf numFmtId="0" fontId="16" fillId="0" borderId="3" xfId="0" applyFont="1" applyBorder="1" applyAlignment="1"/>
    <xf numFmtId="0" fontId="15" fillId="0" borderId="4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457200</xdr:colOff>
          <xdr:row>0</xdr:row>
          <xdr:rowOff>95250</xdr:rowOff>
        </xdr:from>
        <xdr:to>
          <xdr:col>4</xdr:col>
          <xdr:colOff>1009650</xdr:colOff>
          <xdr:row>6</xdr:row>
          <xdr:rowOff>19050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14"/>
  <sheetViews>
    <sheetView tabSelected="1" view="pageBreakPreview" topLeftCell="A109" zoomScale="60" zoomScaleNormal="59" workbookViewId="0">
      <selection activeCell="F127" sqref="F127"/>
    </sheetView>
  </sheetViews>
  <sheetFormatPr defaultRowHeight="15"/>
  <cols>
    <col min="1" max="1" width="6.5703125" customWidth="1"/>
    <col min="2" max="2" width="54" customWidth="1"/>
    <col min="3" max="3" width="19.28515625" customWidth="1"/>
    <col min="4" max="4" width="20" customWidth="1"/>
    <col min="5" max="5" width="18.7109375" customWidth="1"/>
    <col min="6" max="6" width="19.85546875" customWidth="1"/>
    <col min="7" max="7" width="19.140625" customWidth="1"/>
    <col min="8" max="9" width="18.5703125" customWidth="1"/>
  </cols>
  <sheetData>
    <row r="2" spans="1:9">
      <c r="B2" s="60"/>
      <c r="C2" s="60"/>
      <c r="D2" s="60"/>
      <c r="E2" s="60"/>
      <c r="F2" s="60"/>
      <c r="G2" s="60"/>
    </row>
    <row r="3" spans="1:9">
      <c r="B3" s="60"/>
      <c r="C3" s="60"/>
      <c r="D3" s="60"/>
      <c r="E3" s="60"/>
      <c r="F3" s="60"/>
      <c r="G3" s="60"/>
    </row>
    <row r="7" spans="1:9" ht="15.75">
      <c r="B7" s="61" t="s">
        <v>87</v>
      </c>
      <c r="C7" s="61"/>
      <c r="D7" s="61"/>
      <c r="E7" s="61"/>
      <c r="F7" s="61"/>
      <c r="G7" s="61"/>
    </row>
    <row r="8" spans="1:9" ht="18.75">
      <c r="B8" s="61" t="s">
        <v>88</v>
      </c>
      <c r="C8" s="61"/>
      <c r="D8" s="61"/>
      <c r="E8" s="61"/>
      <c r="F8" s="61"/>
      <c r="G8" s="61"/>
    </row>
    <row r="9" spans="1:9">
      <c r="F9" s="68" t="s">
        <v>89</v>
      </c>
      <c r="G9" s="68"/>
      <c r="H9" s="62"/>
      <c r="I9" s="62"/>
    </row>
    <row r="10" spans="1:9" ht="30" customHeight="1">
      <c r="A10" s="63" t="s">
        <v>46</v>
      </c>
      <c r="B10" s="66" t="s">
        <v>0</v>
      </c>
      <c r="C10" s="67" t="s">
        <v>106</v>
      </c>
      <c r="D10" s="67"/>
      <c r="E10" s="67"/>
      <c r="F10" s="67" t="s">
        <v>107</v>
      </c>
      <c r="G10" s="67"/>
      <c r="H10" s="67" t="s">
        <v>108</v>
      </c>
      <c r="I10" s="67"/>
    </row>
    <row r="11" spans="1:9" ht="30" customHeight="1">
      <c r="A11" s="64"/>
      <c r="B11" s="66"/>
      <c r="C11" s="67"/>
      <c r="D11" s="67"/>
      <c r="E11" s="67"/>
      <c r="F11" s="67"/>
      <c r="G11" s="67"/>
      <c r="H11" s="67"/>
      <c r="I11" s="67"/>
    </row>
    <row r="12" spans="1:9" ht="30" customHeight="1">
      <c r="A12" s="64"/>
      <c r="B12" s="66"/>
      <c r="C12" s="1" t="s">
        <v>2</v>
      </c>
      <c r="D12" s="1" t="s">
        <v>1</v>
      </c>
      <c r="E12" s="1" t="s">
        <v>2</v>
      </c>
      <c r="F12" s="1" t="s">
        <v>2</v>
      </c>
      <c r="G12" s="1" t="s">
        <v>2</v>
      </c>
      <c r="H12" s="1" t="s">
        <v>2</v>
      </c>
      <c r="I12" s="1" t="s">
        <v>2</v>
      </c>
    </row>
    <row r="13" spans="1:9" ht="30" customHeight="1">
      <c r="A13" s="65"/>
      <c r="B13" s="66"/>
      <c r="C13" s="1" t="s">
        <v>45</v>
      </c>
      <c r="D13" s="2" t="s">
        <v>3</v>
      </c>
      <c r="E13" s="1" t="s">
        <v>4</v>
      </c>
      <c r="F13" s="1" t="s">
        <v>45</v>
      </c>
      <c r="G13" s="1" t="s">
        <v>4</v>
      </c>
      <c r="H13" s="1" t="s">
        <v>45</v>
      </c>
      <c r="I13" s="1" t="s">
        <v>4</v>
      </c>
    </row>
    <row r="14" spans="1:9" ht="30" customHeight="1">
      <c r="A14" s="5">
        <v>1</v>
      </c>
      <c r="B14" s="6" t="s">
        <v>5</v>
      </c>
      <c r="C14" s="7">
        <v>1036041</v>
      </c>
      <c r="D14" s="7">
        <v>976916</v>
      </c>
      <c r="E14" s="7">
        <v>817161</v>
      </c>
      <c r="F14" s="7">
        <v>3791010</v>
      </c>
      <c r="G14" s="7">
        <v>3190892</v>
      </c>
      <c r="H14" s="7">
        <f t="shared" ref="H14" si="0">H15+H16+H17+H18</f>
        <v>3812518</v>
      </c>
      <c r="I14" s="7">
        <f>I15+I16+I17+I18</f>
        <v>3209583</v>
      </c>
    </row>
    <row r="15" spans="1:9" ht="30" customHeight="1">
      <c r="A15" s="5"/>
      <c r="B15" s="6" t="s">
        <v>6</v>
      </c>
      <c r="C15" s="8">
        <v>728075</v>
      </c>
      <c r="D15" s="8">
        <v>701669</v>
      </c>
      <c r="E15" s="8">
        <v>592643</v>
      </c>
      <c r="F15" s="8">
        <v>2711928</v>
      </c>
      <c r="G15" s="8">
        <v>2313921</v>
      </c>
      <c r="H15" s="8">
        <v>2729832</v>
      </c>
      <c r="I15" s="8">
        <v>2327732</v>
      </c>
    </row>
    <row r="16" spans="1:9" ht="30" customHeight="1">
      <c r="A16" s="5"/>
      <c r="B16" s="6" t="s">
        <v>7</v>
      </c>
      <c r="C16" s="8">
        <v>218460</v>
      </c>
      <c r="D16" s="8">
        <v>220659</v>
      </c>
      <c r="E16" s="8">
        <v>172014</v>
      </c>
      <c r="F16" s="8">
        <v>840496</v>
      </c>
      <c r="G16" s="8">
        <v>726126</v>
      </c>
      <c r="H16" s="8">
        <v>842441</v>
      </c>
      <c r="I16" s="8">
        <v>728704</v>
      </c>
    </row>
    <row r="17" spans="1:9" ht="50.25" customHeight="1">
      <c r="A17" s="5"/>
      <c r="B17" s="9" t="s">
        <v>8</v>
      </c>
      <c r="C17" s="8">
        <v>51306</v>
      </c>
      <c r="D17" s="8">
        <v>54591</v>
      </c>
      <c r="E17" s="8">
        <v>39843</v>
      </c>
      <c r="F17" s="8">
        <v>200337</v>
      </c>
      <c r="G17" s="8">
        <v>125696</v>
      </c>
      <c r="H17" s="8">
        <v>201911</v>
      </c>
      <c r="I17" s="8">
        <v>127800</v>
      </c>
    </row>
    <row r="18" spans="1:9" ht="30" customHeight="1">
      <c r="A18" s="5"/>
      <c r="B18" s="6" t="s">
        <v>9</v>
      </c>
      <c r="C18" s="8">
        <v>38200</v>
      </c>
      <c r="D18" s="8">
        <v>-3</v>
      </c>
      <c r="E18" s="8">
        <v>12661</v>
      </c>
      <c r="F18" s="8">
        <v>38249</v>
      </c>
      <c r="G18" s="8">
        <v>25149</v>
      </c>
      <c r="H18" s="8">
        <v>38334</v>
      </c>
      <c r="I18" s="8">
        <v>25347</v>
      </c>
    </row>
    <row r="19" spans="1:9" ht="30" customHeight="1">
      <c r="A19" s="5">
        <v>2</v>
      </c>
      <c r="B19" s="6" t="s">
        <v>10</v>
      </c>
      <c r="C19" s="8">
        <v>91368</v>
      </c>
      <c r="D19" s="8">
        <v>109713</v>
      </c>
      <c r="E19" s="8">
        <v>109394</v>
      </c>
      <c r="F19" s="8">
        <v>429184</v>
      </c>
      <c r="G19" s="8">
        <v>376604</v>
      </c>
      <c r="H19" s="8">
        <v>431900</v>
      </c>
      <c r="I19" s="8">
        <v>378460</v>
      </c>
    </row>
    <row r="20" spans="1:9" ht="30" customHeight="1">
      <c r="A20" s="5">
        <v>3</v>
      </c>
      <c r="B20" s="6" t="s">
        <v>11</v>
      </c>
      <c r="C20" s="7">
        <v>1127409</v>
      </c>
      <c r="D20" s="7">
        <v>1086629</v>
      </c>
      <c r="E20" s="7">
        <v>926555</v>
      </c>
      <c r="F20" s="7">
        <v>4220194</v>
      </c>
      <c r="G20" s="7">
        <v>3567496</v>
      </c>
      <c r="H20" s="7">
        <f t="shared" ref="H20" si="1">H14+H19</f>
        <v>4244418</v>
      </c>
      <c r="I20" s="7">
        <f>I14+I19</f>
        <v>3588043</v>
      </c>
    </row>
    <row r="21" spans="1:9" ht="30" customHeight="1">
      <c r="A21" s="5">
        <v>4</v>
      </c>
      <c r="B21" s="6" t="s">
        <v>12</v>
      </c>
      <c r="C21" s="8">
        <v>731310</v>
      </c>
      <c r="D21" s="8">
        <v>705012</v>
      </c>
      <c r="E21" s="8">
        <v>569560</v>
      </c>
      <c r="F21" s="8">
        <v>2707957</v>
      </c>
      <c r="G21" s="8">
        <v>2288492</v>
      </c>
      <c r="H21" s="8">
        <v>2716977</v>
      </c>
      <c r="I21" s="8">
        <v>2296041</v>
      </c>
    </row>
    <row r="22" spans="1:9" ht="30" customHeight="1">
      <c r="A22" s="5">
        <v>5</v>
      </c>
      <c r="B22" s="6" t="s">
        <v>13</v>
      </c>
      <c r="C22" s="7">
        <v>196494</v>
      </c>
      <c r="D22" s="7">
        <v>167219</v>
      </c>
      <c r="E22" s="7">
        <v>149487</v>
      </c>
      <c r="F22" s="7">
        <v>669947</v>
      </c>
      <c r="G22" s="7">
        <v>533154</v>
      </c>
      <c r="H22" s="7">
        <f t="shared" ref="H22" si="2">H23+H24</f>
        <v>682457</v>
      </c>
      <c r="I22" s="7">
        <f>I23+I24</f>
        <v>545588</v>
      </c>
    </row>
    <row r="23" spans="1:9" ht="30" customHeight="1">
      <c r="A23" s="5"/>
      <c r="B23" s="6" t="s">
        <v>14</v>
      </c>
      <c r="C23" s="8">
        <v>114315</v>
      </c>
      <c r="D23" s="8">
        <v>98867</v>
      </c>
      <c r="E23" s="8">
        <v>85470</v>
      </c>
      <c r="F23" s="8">
        <v>399115</v>
      </c>
      <c r="G23" s="8">
        <v>313051</v>
      </c>
      <c r="H23" s="8">
        <f>403659</f>
        <v>403659</v>
      </c>
      <c r="I23" s="8">
        <v>317917</v>
      </c>
    </row>
    <row r="24" spans="1:9" ht="30" customHeight="1">
      <c r="A24" s="5"/>
      <c r="B24" s="6" t="s">
        <v>15</v>
      </c>
      <c r="C24" s="8">
        <v>82179</v>
      </c>
      <c r="D24" s="8">
        <v>68352</v>
      </c>
      <c r="E24" s="8">
        <v>64017</v>
      </c>
      <c r="F24" s="8">
        <v>270832</v>
      </c>
      <c r="G24" s="8">
        <v>220103</v>
      </c>
      <c r="H24" s="8">
        <f>682457-H23</f>
        <v>278798</v>
      </c>
      <c r="I24" s="8">
        <v>227671</v>
      </c>
    </row>
    <row r="25" spans="1:9" ht="54" customHeight="1">
      <c r="A25" s="5">
        <v>6</v>
      </c>
      <c r="B25" s="10" t="s">
        <v>16</v>
      </c>
      <c r="C25" s="7">
        <v>927805</v>
      </c>
      <c r="D25" s="7">
        <v>872231</v>
      </c>
      <c r="E25" s="7">
        <v>719047</v>
      </c>
      <c r="F25" s="7">
        <v>3377904</v>
      </c>
      <c r="G25" s="7">
        <v>2821646</v>
      </c>
      <c r="H25" s="7">
        <f t="shared" ref="H25" si="3">H21+H22</f>
        <v>3399434</v>
      </c>
      <c r="I25" s="7">
        <f>I21+I22</f>
        <v>2841629</v>
      </c>
    </row>
    <row r="26" spans="1:9" ht="46.5" customHeight="1">
      <c r="A26" s="5">
        <v>7</v>
      </c>
      <c r="B26" s="10" t="s">
        <v>17</v>
      </c>
      <c r="C26" s="7">
        <v>199603</v>
      </c>
      <c r="D26" s="7">
        <v>214398</v>
      </c>
      <c r="E26" s="7">
        <v>207508</v>
      </c>
      <c r="F26" s="7">
        <v>842290</v>
      </c>
      <c r="G26" s="7">
        <v>745850</v>
      </c>
      <c r="H26" s="7">
        <f t="shared" ref="H26" si="4">H20-H25</f>
        <v>844984</v>
      </c>
      <c r="I26" s="7">
        <f>I20-I25</f>
        <v>746414</v>
      </c>
    </row>
    <row r="27" spans="1:9" ht="30" customHeight="1">
      <c r="A27" s="5">
        <v>8</v>
      </c>
      <c r="B27" s="6" t="s">
        <v>18</v>
      </c>
      <c r="C27" s="8">
        <v>154727</v>
      </c>
      <c r="D27" s="8">
        <v>140374</v>
      </c>
      <c r="E27" s="8">
        <v>151063</v>
      </c>
      <c r="F27" s="8">
        <v>487785</v>
      </c>
      <c r="G27" s="8">
        <v>445076</v>
      </c>
      <c r="H27" s="8">
        <f>571719-83449</f>
        <v>488270</v>
      </c>
      <c r="I27" s="8">
        <v>444716</v>
      </c>
    </row>
    <row r="28" spans="1:9" ht="30" customHeight="1">
      <c r="A28" s="5">
        <v>9</v>
      </c>
      <c r="B28" s="6" t="s">
        <v>19</v>
      </c>
      <c r="C28" s="8"/>
      <c r="D28" s="8"/>
      <c r="E28" s="8"/>
      <c r="F28" s="8"/>
      <c r="G28" s="8">
        <v>0</v>
      </c>
      <c r="H28" s="8"/>
      <c r="I28" s="8">
        <v>0</v>
      </c>
    </row>
    <row r="29" spans="1:9" ht="51" customHeight="1">
      <c r="A29" s="5">
        <v>10</v>
      </c>
      <c r="B29" s="10" t="s">
        <v>21</v>
      </c>
      <c r="C29" s="7">
        <v>44878</v>
      </c>
      <c r="D29" s="7">
        <v>74024</v>
      </c>
      <c r="E29" s="7">
        <v>56445</v>
      </c>
      <c r="F29" s="7">
        <v>354505</v>
      </c>
      <c r="G29" s="7">
        <v>300774</v>
      </c>
      <c r="H29" s="7">
        <f t="shared" ref="H29" si="5">H26-H27-H28</f>
        <v>356714</v>
      </c>
      <c r="I29" s="7">
        <f>I26-I27-I28</f>
        <v>301698</v>
      </c>
    </row>
    <row r="30" spans="1:9" ht="30" customHeight="1">
      <c r="A30" s="5">
        <v>11</v>
      </c>
      <c r="B30" s="6" t="s">
        <v>22</v>
      </c>
      <c r="C30" s="8">
        <v>-10873</v>
      </c>
      <c r="D30" s="8">
        <v>15442</v>
      </c>
      <c r="E30" s="8">
        <v>-19212</v>
      </c>
      <c r="F30" s="8">
        <v>81578</v>
      </c>
      <c r="G30" s="8">
        <v>25839</v>
      </c>
      <c r="H30" s="8">
        <v>83449</v>
      </c>
      <c r="I30" s="8">
        <v>27579</v>
      </c>
    </row>
    <row r="31" spans="1:9" ht="51" customHeight="1">
      <c r="A31" s="5">
        <v>12</v>
      </c>
      <c r="B31" s="10" t="s">
        <v>23</v>
      </c>
      <c r="C31" s="7">
        <v>55751</v>
      </c>
      <c r="D31" s="7">
        <v>58582</v>
      </c>
      <c r="E31" s="7">
        <v>75657</v>
      </c>
      <c r="F31" s="7">
        <v>272927</v>
      </c>
      <c r="G31" s="7">
        <v>274935</v>
      </c>
      <c r="H31" s="7">
        <f t="shared" ref="H31" si="6">H29-H30</f>
        <v>273265</v>
      </c>
      <c r="I31" s="7">
        <f>I29-I30</f>
        <v>274119</v>
      </c>
    </row>
    <row r="32" spans="1:9" ht="51" customHeight="1">
      <c r="A32" s="5"/>
      <c r="B32" s="10" t="s">
        <v>111</v>
      </c>
      <c r="C32" s="7"/>
      <c r="D32" s="7"/>
      <c r="E32" s="7"/>
      <c r="F32" s="7"/>
      <c r="G32" s="7"/>
      <c r="H32" s="7">
        <v>135</v>
      </c>
      <c r="I32" s="7">
        <v>-179</v>
      </c>
    </row>
    <row r="33" spans="1:9" ht="51" customHeight="1">
      <c r="A33" s="5"/>
      <c r="B33" s="10" t="s">
        <v>112</v>
      </c>
      <c r="C33" s="7"/>
      <c r="D33" s="7"/>
      <c r="E33" s="7"/>
      <c r="F33" s="7"/>
      <c r="G33" s="7"/>
      <c r="H33" s="7">
        <v>25548</v>
      </c>
      <c r="I33" s="7">
        <v>7692</v>
      </c>
    </row>
    <row r="34" spans="1:9" ht="30" customHeight="1">
      <c r="A34" s="5">
        <v>13</v>
      </c>
      <c r="B34" s="6" t="s">
        <v>24</v>
      </c>
      <c r="C34" s="8"/>
      <c r="D34" s="8"/>
      <c r="E34" s="8"/>
      <c r="F34" s="8"/>
      <c r="G34" s="8">
        <v>0</v>
      </c>
      <c r="H34" s="8"/>
      <c r="I34" s="8">
        <v>0</v>
      </c>
    </row>
    <row r="35" spans="1:9" ht="30" customHeight="1">
      <c r="A35" s="5">
        <v>14</v>
      </c>
      <c r="B35" s="6" t="s">
        <v>25</v>
      </c>
      <c r="C35" s="7">
        <v>55751</v>
      </c>
      <c r="D35" s="7">
        <v>58582</v>
      </c>
      <c r="E35" s="7">
        <v>75657</v>
      </c>
      <c r="F35" s="7">
        <v>272927</v>
      </c>
      <c r="G35" s="7">
        <v>274935</v>
      </c>
      <c r="H35" s="7">
        <f>H31-H34-H32+H33</f>
        <v>298678</v>
      </c>
      <c r="I35" s="7">
        <f>I31-I34-I32+I33</f>
        <v>281990</v>
      </c>
    </row>
    <row r="36" spans="1:9" ht="30" customHeight="1">
      <c r="A36" s="47"/>
      <c r="B36" s="48"/>
      <c r="C36" s="48"/>
      <c r="D36" s="48"/>
      <c r="E36" s="48"/>
      <c r="F36" s="77" t="s">
        <v>89</v>
      </c>
      <c r="G36" s="78"/>
      <c r="H36" s="47"/>
      <c r="I36" s="49"/>
    </row>
    <row r="37" spans="1:9" ht="30" customHeight="1">
      <c r="A37" s="70" t="s">
        <v>46</v>
      </c>
      <c r="B37" s="71" t="s">
        <v>0</v>
      </c>
      <c r="C37" s="72" t="s">
        <v>106</v>
      </c>
      <c r="D37" s="72"/>
      <c r="E37" s="72"/>
      <c r="F37" s="72" t="s">
        <v>107</v>
      </c>
      <c r="G37" s="72"/>
      <c r="H37" s="72" t="s">
        <v>108</v>
      </c>
      <c r="I37" s="72"/>
    </row>
    <row r="38" spans="1:9" ht="30" customHeight="1">
      <c r="A38" s="70"/>
      <c r="B38" s="71"/>
      <c r="C38" s="72"/>
      <c r="D38" s="72"/>
      <c r="E38" s="72"/>
      <c r="F38" s="72"/>
      <c r="G38" s="72"/>
      <c r="H38" s="72"/>
      <c r="I38" s="72"/>
    </row>
    <row r="39" spans="1:9" ht="30" customHeight="1">
      <c r="A39" s="70"/>
      <c r="B39" s="71"/>
      <c r="C39" s="11" t="s">
        <v>2</v>
      </c>
      <c r="D39" s="11" t="s">
        <v>1</v>
      </c>
      <c r="E39" s="11" t="s">
        <v>2</v>
      </c>
      <c r="F39" s="11" t="s">
        <v>2</v>
      </c>
      <c r="G39" s="11" t="s">
        <v>2</v>
      </c>
      <c r="H39" s="11" t="s">
        <v>2</v>
      </c>
      <c r="I39" s="11" t="s">
        <v>2</v>
      </c>
    </row>
    <row r="40" spans="1:9" ht="30" customHeight="1">
      <c r="A40" s="70"/>
      <c r="B40" s="71"/>
      <c r="C40" s="11" t="s">
        <v>45</v>
      </c>
      <c r="D40" s="5" t="s">
        <v>3</v>
      </c>
      <c r="E40" s="11" t="s">
        <v>4</v>
      </c>
      <c r="F40" s="11" t="s">
        <v>45</v>
      </c>
      <c r="G40" s="11" t="s">
        <v>4</v>
      </c>
      <c r="H40" s="11" t="s">
        <v>45</v>
      </c>
      <c r="I40" s="11" t="s">
        <v>4</v>
      </c>
    </row>
    <row r="41" spans="1:9" ht="35.25" customHeight="1">
      <c r="A41" s="5">
        <v>15</v>
      </c>
      <c r="B41" s="6" t="s">
        <v>113</v>
      </c>
      <c r="C41" s="8">
        <v>64300</v>
      </c>
      <c r="D41" s="8">
        <v>64300</v>
      </c>
      <c r="E41" s="8">
        <v>59664</v>
      </c>
      <c r="F41" s="8">
        <v>64300</v>
      </c>
      <c r="G41" s="8">
        <v>59664</v>
      </c>
      <c r="H41" s="8">
        <v>64300</v>
      </c>
      <c r="I41" s="8">
        <v>59664</v>
      </c>
    </row>
    <row r="42" spans="1:9" ht="36.75" customHeight="1">
      <c r="A42" s="11">
        <v>16</v>
      </c>
      <c r="B42" s="10" t="s">
        <v>26</v>
      </c>
      <c r="C42" s="8"/>
      <c r="D42" s="8"/>
      <c r="E42" s="8"/>
      <c r="F42" s="8"/>
      <c r="G42" s="8">
        <v>2102402</v>
      </c>
      <c r="H42" s="8">
        <f>3013072-374218-175859</f>
        <v>2462995</v>
      </c>
      <c r="I42" s="8">
        <v>2149567</v>
      </c>
    </row>
    <row r="43" spans="1:9" ht="26.1" customHeight="1">
      <c r="A43" s="5">
        <v>17</v>
      </c>
      <c r="B43" s="6" t="s">
        <v>27</v>
      </c>
      <c r="C43" s="12"/>
      <c r="D43" s="12"/>
      <c r="E43" s="12"/>
      <c r="F43" s="12"/>
      <c r="G43" s="12"/>
      <c r="H43" s="12"/>
      <c r="I43" s="12"/>
    </row>
    <row r="44" spans="1:9" ht="49.5" customHeight="1">
      <c r="A44" s="5"/>
      <c r="B44" s="10" t="s">
        <v>28</v>
      </c>
      <c r="C44" s="13">
        <v>0.66700000000000004</v>
      </c>
      <c r="D44" s="13">
        <v>0.66700000000000004</v>
      </c>
      <c r="E44" s="13">
        <v>0.6411</v>
      </c>
      <c r="F44" s="13">
        <v>0.66700000000000004</v>
      </c>
      <c r="G44" s="13">
        <v>0.6411</v>
      </c>
      <c r="H44" s="13">
        <v>0.66700000000000004</v>
      </c>
      <c r="I44" s="13">
        <v>0.6411</v>
      </c>
    </row>
    <row r="45" spans="1:9" ht="26.1" customHeight="1">
      <c r="A45" s="5"/>
      <c r="B45" s="6" t="s">
        <v>29</v>
      </c>
      <c r="C45" s="13">
        <v>0.1076</v>
      </c>
      <c r="D45" s="13">
        <v>0.1066</v>
      </c>
      <c r="E45" s="13">
        <v>0.11020000000000001</v>
      </c>
      <c r="F45" s="13">
        <v>0.1076</v>
      </c>
      <c r="G45" s="13">
        <v>0.11020000000000001</v>
      </c>
      <c r="H45" s="13">
        <v>0.1115</v>
      </c>
      <c r="I45" s="13">
        <v>0.1111</v>
      </c>
    </row>
    <row r="46" spans="1:9" ht="26.1" customHeight="1">
      <c r="A46" s="14"/>
      <c r="B46" s="6" t="s">
        <v>30</v>
      </c>
      <c r="C46" s="13">
        <v>9.9699999999999997E-2</v>
      </c>
      <c r="D46" s="13">
        <v>0.1084</v>
      </c>
      <c r="E46" s="15" t="s">
        <v>20</v>
      </c>
      <c r="F46" s="13">
        <v>9.9699999999999997E-2</v>
      </c>
      <c r="G46" s="15" t="s">
        <v>20</v>
      </c>
      <c r="H46" s="13">
        <v>0.1021</v>
      </c>
      <c r="I46" s="15" t="s">
        <v>20</v>
      </c>
    </row>
    <row r="47" spans="1:9" ht="26.1" customHeight="1">
      <c r="A47" s="5"/>
      <c r="B47" s="6" t="s">
        <v>31</v>
      </c>
      <c r="C47" s="12"/>
      <c r="D47" s="12"/>
      <c r="E47" s="12"/>
      <c r="F47" s="12"/>
      <c r="G47" s="12"/>
      <c r="H47" s="12"/>
      <c r="I47" s="12"/>
    </row>
    <row r="48" spans="1:9" ht="78" customHeight="1">
      <c r="A48" s="5"/>
      <c r="B48" s="10" t="s">
        <v>114</v>
      </c>
      <c r="C48" s="12">
        <v>8.68</v>
      </c>
      <c r="D48" s="12">
        <v>9.66</v>
      </c>
      <c r="E48" s="12">
        <v>13.04</v>
      </c>
      <c r="F48" s="12">
        <v>44.74</v>
      </c>
      <c r="G48" s="12">
        <v>47.79</v>
      </c>
      <c r="H48" s="12">
        <v>48.96</v>
      </c>
      <c r="I48" s="12">
        <v>49.01</v>
      </c>
    </row>
    <row r="49" spans="1:9" ht="54.75" customHeight="1">
      <c r="A49" s="5"/>
      <c r="B49" s="10" t="s">
        <v>115</v>
      </c>
      <c r="C49" s="12">
        <v>8.68</v>
      </c>
      <c r="D49" s="12">
        <v>9.66</v>
      </c>
      <c r="E49" s="12">
        <v>13.04</v>
      </c>
      <c r="F49" s="12">
        <v>44.74</v>
      </c>
      <c r="G49" s="12">
        <v>47.79</v>
      </c>
      <c r="H49" s="12">
        <v>48.96</v>
      </c>
      <c r="I49" s="12">
        <v>49.01</v>
      </c>
    </row>
    <row r="50" spans="1:9" ht="26.1" customHeight="1">
      <c r="A50" s="5"/>
      <c r="B50" s="6" t="s">
        <v>32</v>
      </c>
      <c r="C50" s="8">
        <v>1186860</v>
      </c>
      <c r="D50" s="8">
        <v>1002309</v>
      </c>
      <c r="E50" s="8">
        <v>876525</v>
      </c>
      <c r="F50" s="8">
        <v>1186860</v>
      </c>
      <c r="G50" s="8">
        <v>876525</v>
      </c>
      <c r="H50" s="8">
        <v>1188361</v>
      </c>
      <c r="I50" s="8">
        <v>877819</v>
      </c>
    </row>
    <row r="51" spans="1:9" ht="26.1" customHeight="1">
      <c r="A51" s="5"/>
      <c r="B51" s="6" t="s">
        <v>33</v>
      </c>
      <c r="C51" s="8">
        <v>741723</v>
      </c>
      <c r="D51" s="8">
        <v>614708</v>
      </c>
      <c r="E51" s="8">
        <v>594731</v>
      </c>
      <c r="F51" s="8">
        <v>741723</v>
      </c>
      <c r="G51" s="8">
        <v>594731</v>
      </c>
      <c r="H51" s="8">
        <v>742520</v>
      </c>
      <c r="I51" s="8">
        <v>595506</v>
      </c>
    </row>
    <row r="52" spans="1:9" ht="26.1" customHeight="1">
      <c r="A52" s="5"/>
      <c r="B52" s="6" t="s">
        <v>34</v>
      </c>
      <c r="C52" s="13">
        <v>3.15E-2</v>
      </c>
      <c r="D52" s="13">
        <v>2.81E-2</v>
      </c>
      <c r="E52" s="13">
        <v>2.9899999999999999E-2</v>
      </c>
      <c r="F52" s="13">
        <v>3.15E-2</v>
      </c>
      <c r="G52" s="13">
        <v>2.9899999999999999E-2</v>
      </c>
      <c r="H52" s="13">
        <v>3.1399999999999997E-2</v>
      </c>
      <c r="I52" s="13">
        <v>2.98E-2</v>
      </c>
    </row>
    <row r="53" spans="1:9" ht="26.1" customHeight="1">
      <c r="A53" s="5"/>
      <c r="B53" s="6" t="s">
        <v>35</v>
      </c>
      <c r="C53" s="13">
        <v>0.02</v>
      </c>
      <c r="D53" s="13">
        <v>1.7500000000000002E-2</v>
      </c>
      <c r="E53" s="13">
        <v>2.06E-2</v>
      </c>
      <c r="F53" s="13">
        <v>0.02</v>
      </c>
      <c r="G53" s="13">
        <v>2.06E-2</v>
      </c>
      <c r="H53" s="13">
        <v>1.9900000000000001E-2</v>
      </c>
      <c r="I53" s="13">
        <v>2.0500000000000001E-2</v>
      </c>
    </row>
    <row r="54" spans="1:9" ht="26.1" customHeight="1">
      <c r="A54" s="5"/>
      <c r="B54" s="6" t="s">
        <v>36</v>
      </c>
      <c r="C54" s="13">
        <v>3.8999999999999998E-3</v>
      </c>
      <c r="D54" s="13">
        <v>4.1999999999999997E-3</v>
      </c>
      <c r="E54" s="13">
        <v>6.7999999999999996E-3</v>
      </c>
      <c r="F54" s="13">
        <v>5.1000000000000004E-3</v>
      </c>
      <c r="G54" s="13">
        <v>6.4999999999999997E-3</v>
      </c>
      <c r="H54" s="13">
        <v>5.7999999999999996E-3</v>
      </c>
      <c r="I54" s="13">
        <v>6.7000000000000002E-3</v>
      </c>
    </row>
    <row r="55" spans="1:9" ht="26.1" customHeight="1">
      <c r="A55" s="5">
        <v>18</v>
      </c>
      <c r="B55" s="6" t="s">
        <v>37</v>
      </c>
      <c r="C55" s="12"/>
      <c r="D55" s="12"/>
      <c r="E55" s="12"/>
      <c r="F55" s="12"/>
      <c r="G55" s="12"/>
      <c r="H55" s="12"/>
      <c r="I55" s="12"/>
    </row>
    <row r="56" spans="1:9" ht="26.1" customHeight="1">
      <c r="A56" s="5"/>
      <c r="B56" s="6" t="s">
        <v>38</v>
      </c>
      <c r="C56" s="8">
        <v>213895500</v>
      </c>
      <c r="D56" s="8">
        <v>213895500</v>
      </c>
      <c r="E56" s="8">
        <v>213895500</v>
      </c>
      <c r="F56" s="8">
        <v>213895500</v>
      </c>
      <c r="G56" s="8">
        <v>213895500</v>
      </c>
      <c r="H56" s="8">
        <v>213895500</v>
      </c>
      <c r="I56" s="8">
        <v>12341234</v>
      </c>
    </row>
    <row r="57" spans="1:9" ht="26.1" customHeight="1">
      <c r="A57" s="5"/>
      <c r="B57" s="6" t="s">
        <v>39</v>
      </c>
      <c r="C57" s="13">
        <v>0.33300000000000002</v>
      </c>
      <c r="D57" s="13">
        <v>0.33300000000000002</v>
      </c>
      <c r="E57" s="13">
        <v>0.3589</v>
      </c>
      <c r="F57" s="13">
        <v>0.33300000000000002</v>
      </c>
      <c r="G57" s="13">
        <v>0.3589</v>
      </c>
      <c r="H57" s="13">
        <v>0.33300000000000002</v>
      </c>
      <c r="I57" s="13">
        <v>0.3589</v>
      </c>
    </row>
    <row r="58" spans="1:9" ht="26.1" customHeight="1">
      <c r="A58" s="5">
        <v>19</v>
      </c>
      <c r="B58" s="6" t="s">
        <v>40</v>
      </c>
      <c r="C58" s="12"/>
      <c r="D58" s="12"/>
      <c r="E58" s="12"/>
      <c r="F58" s="12"/>
      <c r="G58" s="12"/>
      <c r="H58" s="12"/>
      <c r="I58" s="12"/>
    </row>
    <row r="59" spans="1:9" ht="26.1" customHeight="1">
      <c r="A59" s="14"/>
      <c r="B59" s="16" t="s">
        <v>116</v>
      </c>
      <c r="C59" s="12"/>
      <c r="D59" s="12"/>
      <c r="E59" s="12"/>
      <c r="F59" s="12"/>
      <c r="G59" s="12"/>
      <c r="H59" s="12"/>
      <c r="I59" s="12"/>
    </row>
    <row r="60" spans="1:9" ht="26.1" customHeight="1">
      <c r="A60" s="14"/>
      <c r="B60" s="6" t="s">
        <v>38</v>
      </c>
      <c r="C60" s="12" t="s">
        <v>41</v>
      </c>
      <c r="D60" s="12" t="s">
        <v>41</v>
      </c>
      <c r="E60" s="12" t="s">
        <v>41</v>
      </c>
      <c r="F60" s="12" t="s">
        <v>41</v>
      </c>
      <c r="G60" s="12" t="s">
        <v>41</v>
      </c>
      <c r="H60" s="12" t="s">
        <v>41</v>
      </c>
      <c r="I60" s="12" t="s">
        <v>41</v>
      </c>
    </row>
    <row r="61" spans="1:9" ht="45" customHeight="1">
      <c r="A61" s="14"/>
      <c r="B61" s="10" t="s">
        <v>42</v>
      </c>
      <c r="C61" s="12" t="s">
        <v>41</v>
      </c>
      <c r="D61" s="12" t="s">
        <v>41</v>
      </c>
      <c r="E61" s="12" t="s">
        <v>41</v>
      </c>
      <c r="F61" s="12" t="s">
        <v>41</v>
      </c>
      <c r="G61" s="12" t="s">
        <v>41</v>
      </c>
      <c r="H61" s="12" t="s">
        <v>41</v>
      </c>
      <c r="I61" s="12" t="s">
        <v>41</v>
      </c>
    </row>
    <row r="62" spans="1:9" ht="44.25" customHeight="1">
      <c r="A62" s="14"/>
      <c r="B62" s="10" t="s">
        <v>43</v>
      </c>
      <c r="C62" s="12" t="s">
        <v>41</v>
      </c>
      <c r="D62" s="12" t="s">
        <v>41</v>
      </c>
      <c r="E62" s="12" t="s">
        <v>41</v>
      </c>
      <c r="F62" s="12" t="s">
        <v>41</v>
      </c>
      <c r="G62" s="12" t="s">
        <v>41</v>
      </c>
      <c r="H62" s="12" t="s">
        <v>41</v>
      </c>
      <c r="I62" s="12" t="s">
        <v>41</v>
      </c>
    </row>
    <row r="63" spans="1:9" ht="26.1" customHeight="1">
      <c r="A63" s="14"/>
      <c r="B63" s="16" t="s">
        <v>117</v>
      </c>
      <c r="C63" s="12"/>
      <c r="D63" s="12"/>
      <c r="E63" s="12"/>
      <c r="F63" s="12"/>
      <c r="G63" s="12"/>
      <c r="H63" s="12"/>
      <c r="I63" s="12"/>
    </row>
    <row r="64" spans="1:9" ht="26.1" customHeight="1">
      <c r="A64" s="14"/>
      <c r="B64" s="6" t="s">
        <v>38</v>
      </c>
      <c r="C64" s="8">
        <v>428367513</v>
      </c>
      <c r="D64" s="8">
        <v>428367513</v>
      </c>
      <c r="E64" s="8">
        <v>382006827</v>
      </c>
      <c r="F64" s="8">
        <v>428367513</v>
      </c>
      <c r="G64" s="8">
        <v>382006827</v>
      </c>
      <c r="H64" s="8">
        <v>428367513</v>
      </c>
      <c r="I64" s="8">
        <v>382006827</v>
      </c>
    </row>
    <row r="65" spans="1:9" ht="39.75" customHeight="1">
      <c r="A65" s="14"/>
      <c r="B65" s="10" t="s">
        <v>42</v>
      </c>
      <c r="C65" s="17">
        <f t="shared" ref="C65:F65" si="7">C66+C57</f>
        <v>1</v>
      </c>
      <c r="D65" s="17">
        <f t="shared" si="7"/>
        <v>1</v>
      </c>
      <c r="E65" s="17">
        <f>E66+E57</f>
        <v>1</v>
      </c>
      <c r="F65" s="17">
        <f t="shared" si="7"/>
        <v>1</v>
      </c>
      <c r="G65" s="17">
        <f>G66+G57</f>
        <v>1</v>
      </c>
      <c r="H65" s="17">
        <f t="shared" ref="H65" si="8">H66+H57</f>
        <v>1</v>
      </c>
      <c r="I65" s="17">
        <v>1</v>
      </c>
    </row>
    <row r="66" spans="1:9" ht="39" customHeight="1">
      <c r="A66" s="14"/>
      <c r="B66" s="10" t="s">
        <v>44</v>
      </c>
      <c r="C66" s="13">
        <v>0.66700000000000004</v>
      </c>
      <c r="D66" s="13">
        <v>0.66700000000000004</v>
      </c>
      <c r="E66" s="13">
        <v>0.6411</v>
      </c>
      <c r="F66" s="13">
        <v>0.66700000000000004</v>
      </c>
      <c r="G66" s="13">
        <v>0.6411</v>
      </c>
      <c r="H66" s="13">
        <v>0.66700000000000004</v>
      </c>
      <c r="I66" s="13">
        <v>0.6411</v>
      </c>
    </row>
    <row r="67" spans="1:9" ht="18.75">
      <c r="A67" s="18"/>
      <c r="B67" s="18"/>
      <c r="C67" s="18"/>
      <c r="D67" s="18"/>
      <c r="E67" s="18"/>
      <c r="F67" s="18"/>
      <c r="G67" s="18"/>
      <c r="H67" s="18"/>
      <c r="I67" s="18"/>
    </row>
    <row r="68" spans="1:9" ht="18.75">
      <c r="A68" s="18"/>
      <c r="B68" s="19" t="s">
        <v>90</v>
      </c>
      <c r="C68" s="18"/>
      <c r="D68" s="18"/>
      <c r="E68" s="18"/>
      <c r="F68" s="18"/>
      <c r="G68" s="18"/>
      <c r="H68" s="18"/>
      <c r="I68" s="18"/>
    </row>
    <row r="69" spans="1:9" ht="18.75">
      <c r="A69" s="18"/>
      <c r="B69" s="19" t="s">
        <v>91</v>
      </c>
      <c r="C69" s="18"/>
      <c r="D69" s="18"/>
      <c r="E69" s="18"/>
      <c r="F69" s="18"/>
      <c r="G69" s="18"/>
      <c r="H69" s="18"/>
      <c r="I69" s="18"/>
    </row>
    <row r="70" spans="1:9" ht="18.75">
      <c r="A70" s="18"/>
      <c r="B70" s="18"/>
      <c r="C70" s="18"/>
      <c r="D70" s="18"/>
      <c r="E70" s="18"/>
      <c r="F70" s="68" t="s">
        <v>89</v>
      </c>
      <c r="G70" s="68"/>
      <c r="H70" s="75"/>
      <c r="I70" s="75"/>
    </row>
    <row r="71" spans="1:9" ht="15" customHeight="1">
      <c r="A71" s="18"/>
      <c r="B71" s="71" t="s">
        <v>0</v>
      </c>
      <c r="C71" s="72" t="s">
        <v>106</v>
      </c>
      <c r="D71" s="72"/>
      <c r="E71" s="72"/>
      <c r="F71" s="72" t="s">
        <v>107</v>
      </c>
      <c r="G71" s="72"/>
      <c r="H71" s="72" t="s">
        <v>108</v>
      </c>
      <c r="I71" s="72"/>
    </row>
    <row r="72" spans="1:9" ht="30" customHeight="1">
      <c r="A72" s="18"/>
      <c r="B72" s="71"/>
      <c r="C72" s="72"/>
      <c r="D72" s="72"/>
      <c r="E72" s="72"/>
      <c r="F72" s="72"/>
      <c r="G72" s="72"/>
      <c r="H72" s="72"/>
      <c r="I72" s="72"/>
    </row>
    <row r="73" spans="1:9" ht="30" customHeight="1">
      <c r="A73" s="18"/>
      <c r="B73" s="71"/>
      <c r="C73" s="11" t="s">
        <v>2</v>
      </c>
      <c r="D73" s="11" t="s">
        <v>1</v>
      </c>
      <c r="E73" s="11" t="s">
        <v>2</v>
      </c>
      <c r="F73" s="11" t="s">
        <v>2</v>
      </c>
      <c r="G73" s="11" t="s">
        <v>2</v>
      </c>
      <c r="H73" s="11" t="s">
        <v>2</v>
      </c>
      <c r="I73" s="11" t="s">
        <v>2</v>
      </c>
    </row>
    <row r="74" spans="1:9" ht="30" customHeight="1">
      <c r="A74" s="18"/>
      <c r="B74" s="71"/>
      <c r="C74" s="11" t="s">
        <v>45</v>
      </c>
      <c r="D74" s="5" t="s">
        <v>3</v>
      </c>
      <c r="E74" s="11" t="s">
        <v>4</v>
      </c>
      <c r="F74" s="11" t="s">
        <v>45</v>
      </c>
      <c r="G74" s="11" t="s">
        <v>4</v>
      </c>
      <c r="H74" s="11" t="s">
        <v>45</v>
      </c>
      <c r="I74" s="11" t="s">
        <v>4</v>
      </c>
    </row>
    <row r="75" spans="1:9" ht="26.1" customHeight="1">
      <c r="A75" s="18"/>
      <c r="B75" s="20"/>
      <c r="C75" s="21"/>
      <c r="D75" s="22"/>
      <c r="E75" s="22"/>
      <c r="F75" s="22"/>
      <c r="G75" s="22"/>
      <c r="H75" s="22"/>
      <c r="I75" s="22"/>
    </row>
    <row r="76" spans="1:9" ht="26.1" customHeight="1">
      <c r="A76" s="18"/>
      <c r="B76" s="23" t="s">
        <v>47</v>
      </c>
      <c r="C76" s="21"/>
      <c r="D76" s="22"/>
      <c r="E76" s="22"/>
      <c r="F76" s="22"/>
      <c r="G76" s="22"/>
      <c r="H76" s="22"/>
      <c r="I76" s="22"/>
    </row>
    <row r="77" spans="1:9" ht="26.1" customHeight="1">
      <c r="A77" s="18"/>
      <c r="B77" s="6" t="s">
        <v>48</v>
      </c>
      <c r="C77" s="24">
        <v>279763</v>
      </c>
      <c r="D77" s="25">
        <v>304110</v>
      </c>
      <c r="E77" s="25">
        <v>243222</v>
      </c>
      <c r="F77" s="25">
        <v>1172647</v>
      </c>
      <c r="G77" s="25">
        <v>956796</v>
      </c>
      <c r="H77" s="25">
        <v>1172545</v>
      </c>
      <c r="I77" s="25">
        <v>955443</v>
      </c>
    </row>
    <row r="78" spans="1:9" ht="26.1" customHeight="1">
      <c r="A78" s="18"/>
      <c r="B78" s="6" t="s">
        <v>49</v>
      </c>
      <c r="C78" s="24">
        <v>602300</v>
      </c>
      <c r="D78" s="25">
        <v>482973</v>
      </c>
      <c r="E78" s="25">
        <v>402579</v>
      </c>
      <c r="F78" s="25">
        <v>2001528</v>
      </c>
      <c r="G78" s="25">
        <v>1580870</v>
      </c>
      <c r="H78" s="25">
        <v>2001528</v>
      </c>
      <c r="I78" s="25">
        <v>1580870</v>
      </c>
    </row>
    <row r="79" spans="1:9" ht="26.1" customHeight="1">
      <c r="A79" s="18"/>
      <c r="B79" s="6" t="s">
        <v>50</v>
      </c>
      <c r="C79" s="24">
        <v>210950</v>
      </c>
      <c r="D79" s="25">
        <v>297146</v>
      </c>
      <c r="E79" s="25">
        <v>268494</v>
      </c>
      <c r="F79" s="25">
        <v>1011811</v>
      </c>
      <c r="G79" s="25">
        <v>1011794</v>
      </c>
      <c r="H79" s="25">
        <v>1034702</v>
      </c>
      <c r="I79" s="25">
        <v>1031480</v>
      </c>
    </row>
    <row r="80" spans="1:9" ht="26.1" customHeight="1">
      <c r="A80" s="18"/>
      <c r="B80" s="6" t="s">
        <v>51</v>
      </c>
      <c r="C80" s="24">
        <v>37172</v>
      </c>
      <c r="D80" s="25">
        <v>3718</v>
      </c>
      <c r="E80" s="25">
        <v>13861</v>
      </c>
      <c r="F80" s="25">
        <v>41024</v>
      </c>
      <c r="G80" s="25">
        <v>26671</v>
      </c>
      <c r="H80" s="25">
        <v>42459</v>
      </c>
      <c r="I80" s="25">
        <v>28884</v>
      </c>
    </row>
    <row r="81" spans="1:9" s="3" customFormat="1" ht="26.1" customHeight="1">
      <c r="A81" s="26"/>
      <c r="B81" s="23" t="s">
        <v>52</v>
      </c>
      <c r="C81" s="27">
        <v>1130185</v>
      </c>
      <c r="D81" s="27">
        <v>1087947</v>
      </c>
      <c r="E81" s="27">
        <v>928156</v>
      </c>
      <c r="F81" s="27">
        <v>4227010</v>
      </c>
      <c r="G81" s="27">
        <v>3576131</v>
      </c>
      <c r="H81" s="27">
        <f t="shared" ref="H81:I81" si="9">SUM(H77:H80)</f>
        <v>4251234</v>
      </c>
      <c r="I81" s="27">
        <f t="shared" si="9"/>
        <v>3596677</v>
      </c>
    </row>
    <row r="82" spans="1:9" ht="26.1" customHeight="1">
      <c r="A82" s="18"/>
      <c r="B82" s="6" t="s">
        <v>53</v>
      </c>
      <c r="C82" s="24">
        <v>2776</v>
      </c>
      <c r="D82" s="25">
        <v>1318</v>
      </c>
      <c r="E82" s="25">
        <v>1601</v>
      </c>
      <c r="F82" s="25">
        <v>6816</v>
      </c>
      <c r="G82" s="25">
        <v>8635</v>
      </c>
      <c r="H82" s="25">
        <v>6816</v>
      </c>
      <c r="I82" s="25">
        <v>8635</v>
      </c>
    </row>
    <row r="83" spans="1:9" s="3" customFormat="1" ht="26.1" customHeight="1">
      <c r="A83" s="26"/>
      <c r="B83" s="23" t="s">
        <v>54</v>
      </c>
      <c r="C83" s="27">
        <v>1127409</v>
      </c>
      <c r="D83" s="27">
        <v>1086629</v>
      </c>
      <c r="E83" s="27">
        <v>926555</v>
      </c>
      <c r="F83" s="27">
        <v>4220194</v>
      </c>
      <c r="G83" s="27">
        <v>3567496</v>
      </c>
      <c r="H83" s="27">
        <f t="shared" ref="H83:I83" si="10">H81-H82</f>
        <v>4244418</v>
      </c>
      <c r="I83" s="27">
        <f t="shared" si="10"/>
        <v>3588042</v>
      </c>
    </row>
    <row r="84" spans="1:9" ht="26.1" customHeight="1">
      <c r="A84" s="18"/>
      <c r="B84" s="23" t="s">
        <v>55</v>
      </c>
      <c r="C84" s="24"/>
      <c r="D84" s="25"/>
      <c r="E84" s="25"/>
      <c r="F84" s="25"/>
      <c r="G84" s="25"/>
      <c r="H84" s="25"/>
      <c r="I84" s="25"/>
    </row>
    <row r="85" spans="1:9" ht="26.1" customHeight="1">
      <c r="A85" s="18"/>
      <c r="B85" s="6" t="s">
        <v>48</v>
      </c>
      <c r="C85" s="24">
        <v>-10722</v>
      </c>
      <c r="D85" s="25">
        <v>29618</v>
      </c>
      <c r="E85" s="25">
        <v>11161</v>
      </c>
      <c r="F85" s="25">
        <v>162842</v>
      </c>
      <c r="G85" s="25">
        <v>112098</v>
      </c>
      <c r="H85" s="25">
        <v>188288</v>
      </c>
      <c r="I85" s="25">
        <v>118437</v>
      </c>
    </row>
    <row r="86" spans="1:9" ht="26.1" customHeight="1">
      <c r="A86" s="18"/>
      <c r="B86" s="6" t="s">
        <v>49</v>
      </c>
      <c r="C86" s="24">
        <v>65462</v>
      </c>
      <c r="D86" s="25">
        <v>-18734</v>
      </c>
      <c r="E86" s="25">
        <v>5701</v>
      </c>
      <c r="F86" s="25">
        <v>127032</v>
      </c>
      <c r="G86" s="25">
        <v>89731</v>
      </c>
      <c r="H86" s="25">
        <v>127032</v>
      </c>
      <c r="I86" s="25">
        <v>89731</v>
      </c>
    </row>
    <row r="87" spans="1:9" ht="26.1" customHeight="1">
      <c r="A87" s="18"/>
      <c r="B87" s="6" t="s">
        <v>50</v>
      </c>
      <c r="C87" s="24">
        <v>-24999</v>
      </c>
      <c r="D87" s="25">
        <v>78579</v>
      </c>
      <c r="E87" s="25">
        <v>39570</v>
      </c>
      <c r="F87" s="25">
        <v>93201</v>
      </c>
      <c r="G87" s="25">
        <v>121247</v>
      </c>
      <c r="H87" s="25">
        <v>98576</v>
      </c>
      <c r="I87" s="25">
        <v>125804</v>
      </c>
    </row>
    <row r="88" spans="1:9" ht="26.1" customHeight="1">
      <c r="A88" s="18"/>
      <c r="B88" s="6" t="s">
        <v>51</v>
      </c>
      <c r="C88" s="24">
        <v>15137</v>
      </c>
      <c r="D88" s="25">
        <v>-15439</v>
      </c>
      <c r="E88" s="25">
        <v>13</v>
      </c>
      <c r="F88" s="25">
        <v>-28570</v>
      </c>
      <c r="G88" s="25">
        <v>-22302</v>
      </c>
      <c r="H88" s="25">
        <v>-31770</v>
      </c>
      <c r="I88" s="25">
        <v>-24403</v>
      </c>
    </row>
    <row r="89" spans="1:9" s="3" customFormat="1" ht="26.1" customHeight="1">
      <c r="A89" s="26"/>
      <c r="B89" s="23" t="s">
        <v>52</v>
      </c>
      <c r="C89" s="27">
        <v>44878</v>
      </c>
      <c r="D89" s="27">
        <v>74024</v>
      </c>
      <c r="E89" s="27">
        <v>56445</v>
      </c>
      <c r="F89" s="27">
        <v>354505</v>
      </c>
      <c r="G89" s="27">
        <v>300774</v>
      </c>
      <c r="H89" s="27">
        <f t="shared" ref="H89:I89" si="11">SUM(H85:H88)</f>
        <v>382126</v>
      </c>
      <c r="I89" s="27">
        <f t="shared" si="11"/>
        <v>309569</v>
      </c>
    </row>
    <row r="90" spans="1:9" ht="26.1" customHeight="1">
      <c r="A90" s="18"/>
      <c r="B90" s="6" t="s">
        <v>56</v>
      </c>
      <c r="C90" s="24"/>
      <c r="D90" s="25"/>
      <c r="E90" s="25"/>
      <c r="F90" s="25"/>
      <c r="G90" s="25"/>
      <c r="H90" s="25"/>
      <c r="I90" s="25"/>
    </row>
    <row r="91" spans="1:9" ht="26.1" customHeight="1">
      <c r="A91" s="18"/>
      <c r="B91" s="16" t="s">
        <v>57</v>
      </c>
      <c r="C91" s="24"/>
      <c r="D91" s="25"/>
      <c r="E91" s="25"/>
      <c r="F91" s="25"/>
      <c r="G91" s="25"/>
      <c r="H91" s="25"/>
      <c r="I91" s="25"/>
    </row>
    <row r="92" spans="1:9" s="3" customFormat="1" ht="26.1" customHeight="1">
      <c r="A92" s="26"/>
      <c r="B92" s="23" t="s">
        <v>58</v>
      </c>
      <c r="C92" s="27">
        <v>44878</v>
      </c>
      <c r="D92" s="27">
        <v>74024</v>
      </c>
      <c r="E92" s="27">
        <v>56445</v>
      </c>
      <c r="F92" s="27">
        <v>354505</v>
      </c>
      <c r="G92" s="27">
        <v>300774</v>
      </c>
      <c r="H92" s="27">
        <f t="shared" ref="H92:I92" si="12">H89-H90-H91</f>
        <v>382126</v>
      </c>
      <c r="I92" s="27">
        <f t="shared" si="12"/>
        <v>309569</v>
      </c>
    </row>
    <row r="93" spans="1:9" ht="26.1" customHeight="1">
      <c r="A93" s="18"/>
      <c r="B93" s="23" t="s">
        <v>59</v>
      </c>
      <c r="C93" s="24">
        <v>-10873</v>
      </c>
      <c r="D93" s="25">
        <v>15442</v>
      </c>
      <c r="E93" s="25">
        <v>-19212</v>
      </c>
      <c r="F93" s="25">
        <v>81578</v>
      </c>
      <c r="G93" s="25">
        <v>25839</v>
      </c>
      <c r="H93" s="25">
        <v>83449</v>
      </c>
      <c r="I93" s="25">
        <v>27579</v>
      </c>
    </row>
    <row r="94" spans="1:9" s="3" customFormat="1" ht="26.1" customHeight="1">
      <c r="A94" s="26"/>
      <c r="B94" s="23" t="s">
        <v>60</v>
      </c>
      <c r="C94" s="27">
        <v>55751</v>
      </c>
      <c r="D94" s="27">
        <v>58582</v>
      </c>
      <c r="E94" s="27">
        <v>75657</v>
      </c>
      <c r="F94" s="27">
        <v>272927</v>
      </c>
      <c r="G94" s="27">
        <v>274935</v>
      </c>
      <c r="H94" s="27">
        <f t="shared" ref="H94:I94" si="13">H92-H93</f>
        <v>298677</v>
      </c>
      <c r="I94" s="27">
        <f t="shared" si="13"/>
        <v>281990</v>
      </c>
    </row>
    <row r="95" spans="1:9" ht="26.1" customHeight="1">
      <c r="A95" s="18"/>
      <c r="B95" s="23" t="s">
        <v>61</v>
      </c>
      <c r="C95" s="24"/>
      <c r="D95" s="25"/>
      <c r="E95" s="25"/>
      <c r="F95" s="25"/>
      <c r="G95" s="25"/>
      <c r="H95" s="25"/>
      <c r="I95" s="25"/>
    </row>
    <row r="96" spans="1:9" ht="26.1" customHeight="1">
      <c r="A96" s="18"/>
      <c r="B96" s="6" t="s">
        <v>48</v>
      </c>
      <c r="C96" s="24">
        <v>17067291</v>
      </c>
      <c r="D96" s="25">
        <v>16054710</v>
      </c>
      <c r="E96" s="25">
        <v>14216718</v>
      </c>
      <c r="F96" s="24">
        <v>17067291</v>
      </c>
      <c r="G96" s="25">
        <v>14216718</v>
      </c>
      <c r="H96" s="25">
        <v>17137211</v>
      </c>
      <c r="I96" s="25">
        <v>14259839</v>
      </c>
    </row>
    <row r="97" spans="1:9" ht="26.1" customHeight="1">
      <c r="A97" s="18"/>
      <c r="B97" s="6" t="s">
        <v>49</v>
      </c>
      <c r="C97" s="24">
        <v>29263952</v>
      </c>
      <c r="D97" s="25">
        <v>28233890</v>
      </c>
      <c r="E97" s="25">
        <v>22301531</v>
      </c>
      <c r="F97" s="24">
        <v>29263952</v>
      </c>
      <c r="G97" s="25">
        <v>22301531</v>
      </c>
      <c r="H97" s="25">
        <v>29263952</v>
      </c>
      <c r="I97" s="25">
        <v>22301531</v>
      </c>
    </row>
    <row r="98" spans="1:9" ht="26.1" customHeight="1">
      <c r="A98" s="18"/>
      <c r="B98" s="6" t="s">
        <v>50</v>
      </c>
      <c r="C98" s="24">
        <v>9541611</v>
      </c>
      <c r="D98" s="25">
        <v>8545424</v>
      </c>
      <c r="E98" s="25">
        <v>7829164</v>
      </c>
      <c r="F98" s="24">
        <v>9541611</v>
      </c>
      <c r="G98" s="25">
        <v>7829164</v>
      </c>
      <c r="H98" s="25">
        <v>9744013</v>
      </c>
      <c r="I98" s="25">
        <v>7982903</v>
      </c>
    </row>
    <row r="99" spans="1:9" ht="26.1" customHeight="1">
      <c r="A99" s="18"/>
      <c r="B99" s="6" t="s">
        <v>62</v>
      </c>
      <c r="C99" s="24">
        <v>1446166</v>
      </c>
      <c r="D99" s="25">
        <v>815179</v>
      </c>
      <c r="E99" s="25">
        <v>912859</v>
      </c>
      <c r="F99" s="24">
        <v>1446166</v>
      </c>
      <c r="G99" s="25">
        <v>912859</v>
      </c>
      <c r="H99" s="25">
        <v>1670285</v>
      </c>
      <c r="I99" s="25">
        <v>1096407</v>
      </c>
    </row>
    <row r="100" spans="1:9" s="3" customFormat="1" ht="26.1" customHeight="1">
      <c r="A100" s="26"/>
      <c r="B100" s="23" t="s">
        <v>52</v>
      </c>
      <c r="C100" s="27">
        <v>57319020</v>
      </c>
      <c r="D100" s="27">
        <v>53649203</v>
      </c>
      <c r="E100" s="27">
        <v>45260272</v>
      </c>
      <c r="F100" s="27">
        <v>57319020</v>
      </c>
      <c r="G100" s="27">
        <v>45260272</v>
      </c>
      <c r="H100" s="27">
        <f t="shared" ref="H100:I100" si="14">SUM(H96:H99)</f>
        <v>57815461</v>
      </c>
      <c r="I100" s="27">
        <f t="shared" si="14"/>
        <v>45640680</v>
      </c>
    </row>
    <row r="101" spans="1:9" ht="26.1" customHeight="1">
      <c r="A101" s="18"/>
      <c r="B101" s="23" t="s">
        <v>63</v>
      </c>
      <c r="C101" s="24"/>
      <c r="D101" s="25"/>
      <c r="E101" s="25"/>
      <c r="F101" s="25"/>
      <c r="G101" s="25"/>
      <c r="H101" s="25"/>
      <c r="I101" s="25"/>
    </row>
    <row r="102" spans="1:9" ht="26.1" customHeight="1">
      <c r="A102" s="18"/>
      <c r="B102" s="6" t="s">
        <v>48</v>
      </c>
      <c r="C102" s="24">
        <v>16389174</v>
      </c>
      <c r="D102" s="25">
        <v>15237628</v>
      </c>
      <c r="E102" s="25">
        <v>13582360</v>
      </c>
      <c r="F102" s="24">
        <v>16389174</v>
      </c>
      <c r="G102" s="25">
        <v>13582360</v>
      </c>
      <c r="H102" s="25">
        <v>16459094</v>
      </c>
      <c r="I102" s="25">
        <v>13625481</v>
      </c>
    </row>
    <row r="103" spans="1:9" ht="26.1" customHeight="1">
      <c r="A103" s="18"/>
      <c r="B103" s="6" t="s">
        <v>49</v>
      </c>
      <c r="C103" s="24">
        <v>28085889</v>
      </c>
      <c r="D103" s="25">
        <v>26886158</v>
      </c>
      <c r="E103" s="25">
        <v>21308056</v>
      </c>
      <c r="F103" s="24">
        <v>28085889</v>
      </c>
      <c r="G103" s="25">
        <v>21308056</v>
      </c>
      <c r="H103" s="25">
        <v>28085889</v>
      </c>
      <c r="I103" s="25">
        <v>21308056</v>
      </c>
    </row>
    <row r="104" spans="1:9" ht="26.1" customHeight="1">
      <c r="A104" s="18"/>
      <c r="B104" s="6" t="s">
        <v>50</v>
      </c>
      <c r="C104" s="24">
        <v>9173299</v>
      </c>
      <c r="D104" s="25">
        <v>8097605</v>
      </c>
      <c r="E104" s="25">
        <v>7486017</v>
      </c>
      <c r="F104" s="24">
        <v>9173299</v>
      </c>
      <c r="G104" s="25">
        <v>7486017</v>
      </c>
      <c r="H104" s="25">
        <v>9360223</v>
      </c>
      <c r="I104" s="25">
        <v>7630594</v>
      </c>
    </row>
    <row r="105" spans="1:9" ht="26.1" customHeight="1">
      <c r="A105" s="18"/>
      <c r="B105" s="6" t="s">
        <v>62</v>
      </c>
      <c r="C105" s="24">
        <v>678349</v>
      </c>
      <c r="D105" s="25">
        <v>696294</v>
      </c>
      <c r="E105" s="25">
        <v>492023</v>
      </c>
      <c r="F105" s="24">
        <v>678349</v>
      </c>
      <c r="G105" s="25">
        <v>492023</v>
      </c>
      <c r="H105" s="25">
        <v>832881</v>
      </c>
      <c r="I105" s="25">
        <v>629448</v>
      </c>
    </row>
    <row r="106" spans="1:9" s="3" customFormat="1" ht="26.1" customHeight="1">
      <c r="A106" s="26"/>
      <c r="B106" s="23" t="s">
        <v>52</v>
      </c>
      <c r="C106" s="27">
        <v>54326711</v>
      </c>
      <c r="D106" s="27">
        <v>50917685</v>
      </c>
      <c r="E106" s="27">
        <v>42868456</v>
      </c>
      <c r="F106" s="27">
        <v>54326711</v>
      </c>
      <c r="G106" s="27">
        <v>42868456</v>
      </c>
      <c r="H106" s="27">
        <f t="shared" ref="H106:I106" si="15">SUM(H102:H105)</f>
        <v>54738087</v>
      </c>
      <c r="I106" s="27">
        <f t="shared" si="15"/>
        <v>43193579</v>
      </c>
    </row>
    <row r="107" spans="1:9" ht="26.1" customHeight="1">
      <c r="A107" s="18"/>
      <c r="B107" s="23" t="s">
        <v>64</v>
      </c>
      <c r="C107" s="24"/>
      <c r="D107" s="25"/>
      <c r="E107" s="25"/>
      <c r="F107" s="25"/>
      <c r="G107" s="25"/>
      <c r="H107" s="25"/>
      <c r="I107" s="25"/>
    </row>
    <row r="108" spans="1:9" ht="26.1" customHeight="1">
      <c r="A108" s="18"/>
      <c r="B108" s="6" t="s">
        <v>65</v>
      </c>
      <c r="C108" s="24"/>
      <c r="D108" s="25"/>
      <c r="E108" s="25"/>
      <c r="F108" s="25"/>
      <c r="G108" s="25"/>
      <c r="H108" s="25"/>
      <c r="I108" s="25"/>
    </row>
    <row r="109" spans="1:9" ht="26.1" customHeight="1">
      <c r="A109" s="18"/>
      <c r="B109" s="6" t="s">
        <v>48</v>
      </c>
      <c r="C109" s="25">
        <v>678117</v>
      </c>
      <c r="D109" s="25">
        <v>817082</v>
      </c>
      <c r="E109" s="25">
        <v>634358</v>
      </c>
      <c r="F109" s="25">
        <v>678117</v>
      </c>
      <c r="G109" s="25">
        <v>634358</v>
      </c>
      <c r="H109" s="25">
        <f t="shared" ref="H109:I109" si="16">H96-H102</f>
        <v>678117</v>
      </c>
      <c r="I109" s="25">
        <f t="shared" si="16"/>
        <v>634358</v>
      </c>
    </row>
    <row r="110" spans="1:9" ht="26.1" customHeight="1">
      <c r="A110" s="18"/>
      <c r="B110" s="6" t="s">
        <v>49</v>
      </c>
      <c r="C110" s="25">
        <v>1178063</v>
      </c>
      <c r="D110" s="25">
        <v>1347732</v>
      </c>
      <c r="E110" s="25">
        <v>993475</v>
      </c>
      <c r="F110" s="25">
        <v>1178062</v>
      </c>
      <c r="G110" s="25">
        <v>993475</v>
      </c>
      <c r="H110" s="25">
        <f t="shared" ref="H110:I110" si="17">H97-H103</f>
        <v>1178063</v>
      </c>
      <c r="I110" s="25">
        <f t="shared" si="17"/>
        <v>993475</v>
      </c>
    </row>
    <row r="111" spans="1:9" ht="26.1" customHeight="1">
      <c r="A111" s="18"/>
      <c r="B111" s="6" t="s">
        <v>50</v>
      </c>
      <c r="C111" s="25">
        <v>368312</v>
      </c>
      <c r="D111" s="25">
        <v>447819</v>
      </c>
      <c r="E111" s="25">
        <v>343147</v>
      </c>
      <c r="F111" s="25">
        <v>368312</v>
      </c>
      <c r="G111" s="25">
        <v>343147</v>
      </c>
      <c r="H111" s="25">
        <f t="shared" ref="H111:I111" si="18">H98-H104</f>
        <v>383790</v>
      </c>
      <c r="I111" s="25">
        <f t="shared" si="18"/>
        <v>352309</v>
      </c>
    </row>
    <row r="112" spans="1:9" ht="26.1" customHeight="1">
      <c r="A112" s="18"/>
      <c r="B112" s="6" t="s">
        <v>62</v>
      </c>
      <c r="C112" s="25">
        <v>767817</v>
      </c>
      <c r="D112" s="25">
        <v>118885</v>
      </c>
      <c r="E112" s="25">
        <v>420836</v>
      </c>
      <c r="F112" s="25">
        <v>767817</v>
      </c>
      <c r="G112" s="25">
        <v>420836</v>
      </c>
      <c r="H112" s="25">
        <f t="shared" ref="H112:I112" si="19">H99-H105</f>
        <v>837404</v>
      </c>
      <c r="I112" s="25">
        <f t="shared" si="19"/>
        <v>466959</v>
      </c>
    </row>
    <row r="113" spans="1:9" s="3" customFormat="1" ht="26.1" customHeight="1">
      <c r="A113" s="26"/>
      <c r="B113" s="23" t="s">
        <v>52</v>
      </c>
      <c r="C113" s="27">
        <v>2992309</v>
      </c>
      <c r="D113" s="27">
        <v>2731518</v>
      </c>
      <c r="E113" s="27">
        <v>2391816</v>
      </c>
      <c r="F113" s="27">
        <v>2992309</v>
      </c>
      <c r="G113" s="27">
        <v>2391816</v>
      </c>
      <c r="H113" s="27">
        <f t="shared" ref="H113:I113" si="20">H100-H106</f>
        <v>3077374</v>
      </c>
      <c r="I113" s="27">
        <f t="shared" si="20"/>
        <v>2447101</v>
      </c>
    </row>
    <row r="114" spans="1:9" ht="18.75">
      <c r="A114" s="18"/>
      <c r="B114" s="28"/>
      <c r="C114" s="29"/>
      <c r="D114" s="30"/>
      <c r="E114" s="30"/>
      <c r="F114" s="30"/>
      <c r="G114" s="30"/>
      <c r="H114" s="30"/>
      <c r="I114" s="30"/>
    </row>
    <row r="115" spans="1:9" ht="18.75">
      <c r="A115" s="18"/>
      <c r="B115" s="19" t="s">
        <v>92</v>
      </c>
      <c r="C115" s="18"/>
      <c r="D115" s="18"/>
      <c r="E115" s="18"/>
      <c r="F115" s="18"/>
      <c r="G115" s="18"/>
      <c r="H115" s="18"/>
      <c r="I115" s="18"/>
    </row>
    <row r="116" spans="1:9" ht="18.75">
      <c r="A116" s="18"/>
      <c r="B116" s="18"/>
      <c r="C116" s="18"/>
      <c r="D116" s="18"/>
      <c r="E116" s="18"/>
      <c r="F116" s="68" t="s">
        <v>89</v>
      </c>
      <c r="G116" s="68"/>
      <c r="H116" s="75"/>
      <c r="I116" s="75"/>
    </row>
    <row r="117" spans="1:9" ht="32.1" customHeight="1">
      <c r="A117" s="18"/>
      <c r="B117" s="70" t="s">
        <v>0</v>
      </c>
      <c r="C117" s="72" t="s">
        <v>106</v>
      </c>
      <c r="D117" s="72"/>
      <c r="E117" s="72"/>
      <c r="F117" s="72" t="s">
        <v>107</v>
      </c>
      <c r="G117" s="72"/>
      <c r="H117" s="72" t="s">
        <v>108</v>
      </c>
      <c r="I117" s="72"/>
    </row>
    <row r="118" spans="1:9" ht="32.1" customHeight="1">
      <c r="A118" s="18"/>
      <c r="B118" s="70"/>
      <c r="C118" s="72"/>
      <c r="D118" s="72"/>
      <c r="E118" s="72"/>
      <c r="F118" s="72"/>
      <c r="G118" s="72"/>
      <c r="H118" s="72"/>
      <c r="I118" s="72"/>
    </row>
    <row r="119" spans="1:9" ht="32.1" customHeight="1">
      <c r="A119" s="18"/>
      <c r="B119" s="70"/>
      <c r="C119" s="11" t="s">
        <v>2</v>
      </c>
      <c r="D119" s="11" t="s">
        <v>1</v>
      </c>
      <c r="E119" s="11" t="s">
        <v>2</v>
      </c>
      <c r="F119" s="11" t="s">
        <v>2</v>
      </c>
      <c r="G119" s="11" t="s">
        <v>2</v>
      </c>
      <c r="H119" s="11" t="s">
        <v>2</v>
      </c>
      <c r="I119" s="11" t="s">
        <v>2</v>
      </c>
    </row>
    <row r="120" spans="1:9" ht="32.1" customHeight="1">
      <c r="A120" s="18"/>
      <c r="B120" s="70"/>
      <c r="C120" s="11" t="s">
        <v>45</v>
      </c>
      <c r="D120" s="5" t="s">
        <v>3</v>
      </c>
      <c r="E120" s="11" t="s">
        <v>4</v>
      </c>
      <c r="F120" s="11" t="s">
        <v>45</v>
      </c>
      <c r="G120" s="11" t="s">
        <v>4</v>
      </c>
      <c r="H120" s="11" t="s">
        <v>45</v>
      </c>
      <c r="I120" s="11" t="s">
        <v>4</v>
      </c>
    </row>
    <row r="121" spans="1:9" ht="32.1" customHeight="1">
      <c r="A121" s="18"/>
      <c r="B121" s="20"/>
      <c r="C121" s="21"/>
      <c r="D121" s="22"/>
      <c r="E121" s="22"/>
      <c r="F121" s="22"/>
      <c r="G121" s="22"/>
      <c r="H121" s="22"/>
      <c r="I121" s="22"/>
    </row>
    <row r="122" spans="1:9" ht="32.1" customHeight="1">
      <c r="A122" s="18"/>
      <c r="B122" s="31" t="s">
        <v>66</v>
      </c>
      <c r="C122" s="32"/>
      <c r="D122" s="32"/>
      <c r="E122" s="32"/>
      <c r="F122" s="32"/>
      <c r="G122" s="33"/>
      <c r="H122" s="32"/>
      <c r="I122" s="33"/>
    </row>
    <row r="123" spans="1:9" ht="26.1" customHeight="1">
      <c r="A123" s="18"/>
      <c r="B123" s="6" t="s">
        <v>67</v>
      </c>
      <c r="C123" s="24">
        <v>1008924</v>
      </c>
      <c r="D123" s="25">
        <v>969175</v>
      </c>
      <c r="E123" s="25">
        <v>832211</v>
      </c>
      <c r="F123" s="25">
        <v>3784629</v>
      </c>
      <c r="G123" s="25">
        <v>3187704</v>
      </c>
      <c r="H123" s="25">
        <v>3785962</v>
      </c>
      <c r="I123" s="25">
        <v>3188564</v>
      </c>
    </row>
    <row r="124" spans="1:9" ht="26.1" customHeight="1">
      <c r="A124" s="18"/>
      <c r="B124" s="6" t="s">
        <v>68</v>
      </c>
      <c r="C124" s="24">
        <v>118485</v>
      </c>
      <c r="D124" s="25">
        <v>117454</v>
      </c>
      <c r="E124" s="25">
        <v>94344</v>
      </c>
      <c r="F124" s="25">
        <v>435565</v>
      </c>
      <c r="G124" s="25">
        <v>379792</v>
      </c>
      <c r="H124" s="25">
        <v>458456</v>
      </c>
      <c r="I124" s="25">
        <v>399478</v>
      </c>
    </row>
    <row r="125" spans="1:9" ht="26.1" customHeight="1">
      <c r="A125" s="18"/>
      <c r="B125" s="23" t="s">
        <v>69</v>
      </c>
      <c r="C125" s="25">
        <v>1127409</v>
      </c>
      <c r="D125" s="25">
        <v>1086629</v>
      </c>
      <c r="E125" s="25">
        <v>926555</v>
      </c>
      <c r="F125" s="25">
        <v>4220194</v>
      </c>
      <c r="G125" s="25">
        <v>3567496</v>
      </c>
      <c r="H125" s="25">
        <f t="shared" ref="H125" si="21">SUM(H123:H124)</f>
        <v>4244418</v>
      </c>
      <c r="I125" s="25">
        <f>SUM(I123:I124)</f>
        <v>3588042</v>
      </c>
    </row>
    <row r="126" spans="1:9" ht="26.1" customHeight="1">
      <c r="A126" s="18"/>
      <c r="B126" s="31" t="s">
        <v>70</v>
      </c>
      <c r="C126" s="34"/>
      <c r="D126" s="34"/>
      <c r="E126" s="34"/>
      <c r="F126" s="34"/>
      <c r="G126" s="35"/>
      <c r="H126" s="34"/>
      <c r="I126" s="35"/>
    </row>
    <row r="127" spans="1:9" ht="26.1" customHeight="1">
      <c r="A127" s="18"/>
      <c r="B127" s="6" t="s">
        <v>67</v>
      </c>
      <c r="C127" s="24">
        <v>42499329</v>
      </c>
      <c r="D127" s="25">
        <v>37872907</v>
      </c>
      <c r="E127" s="25">
        <v>33827845</v>
      </c>
      <c r="F127" s="24">
        <v>42499329</v>
      </c>
      <c r="G127" s="25">
        <v>33827845</v>
      </c>
      <c r="H127" s="25">
        <v>42787902</v>
      </c>
      <c r="I127" s="25">
        <v>34051197</v>
      </c>
    </row>
    <row r="128" spans="1:9" ht="26.1" customHeight="1">
      <c r="A128" s="18"/>
      <c r="B128" s="6" t="s">
        <v>68</v>
      </c>
      <c r="C128" s="24">
        <v>14819691</v>
      </c>
      <c r="D128" s="25">
        <v>15776296</v>
      </c>
      <c r="E128" s="25">
        <v>11432427</v>
      </c>
      <c r="F128" s="24">
        <v>14819691</v>
      </c>
      <c r="G128" s="25">
        <v>11432427</v>
      </c>
      <c r="H128" s="25">
        <v>15027558</v>
      </c>
      <c r="I128" s="25">
        <v>11589433</v>
      </c>
    </row>
    <row r="129" spans="1:9" ht="26.1" customHeight="1">
      <c r="A129" s="18"/>
      <c r="B129" s="23" t="s">
        <v>69</v>
      </c>
      <c r="C129" s="25">
        <v>57319020</v>
      </c>
      <c r="D129" s="25">
        <v>53649203</v>
      </c>
      <c r="E129" s="25">
        <v>45260272</v>
      </c>
      <c r="F129" s="25">
        <v>57319020</v>
      </c>
      <c r="G129" s="25">
        <v>45260272</v>
      </c>
      <c r="H129" s="25">
        <f t="shared" ref="H129" si="22">SUM(H127:H128)</f>
        <v>57815460</v>
      </c>
      <c r="I129" s="25">
        <f>SUM(I127:I128)</f>
        <v>45640630</v>
      </c>
    </row>
    <row r="130" spans="1:9" ht="26.1" customHeight="1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 ht="26.1" customHeight="1">
      <c r="A131" s="18"/>
      <c r="B131" s="36" t="s">
        <v>93</v>
      </c>
      <c r="C131" s="18"/>
      <c r="D131" s="18"/>
      <c r="E131" s="18"/>
      <c r="F131" s="18"/>
      <c r="G131" s="18"/>
      <c r="H131" s="18"/>
      <c r="I131" s="18"/>
    </row>
    <row r="132" spans="1:9" ht="26.1" customHeight="1">
      <c r="A132" s="18"/>
      <c r="B132" s="37" t="s">
        <v>94</v>
      </c>
      <c r="C132" s="18"/>
      <c r="D132" s="18"/>
      <c r="E132" s="18"/>
      <c r="F132" s="18"/>
      <c r="G132" s="18"/>
      <c r="H132" s="18"/>
      <c r="I132" s="18"/>
    </row>
    <row r="133" spans="1:9" ht="26.1" customHeight="1">
      <c r="A133" s="18"/>
      <c r="B133" s="36" t="s">
        <v>95</v>
      </c>
      <c r="C133" s="18"/>
      <c r="D133" s="18"/>
      <c r="E133" s="18"/>
      <c r="F133" s="18"/>
      <c r="G133" s="18"/>
      <c r="H133" s="18"/>
      <c r="I133" s="18"/>
    </row>
    <row r="134" spans="1:9" ht="40.5" customHeight="1">
      <c r="A134" s="18"/>
      <c r="B134" s="74" t="s">
        <v>96</v>
      </c>
      <c r="C134" s="74"/>
      <c r="D134" s="74"/>
      <c r="E134" s="74"/>
      <c r="F134" s="74"/>
      <c r="G134" s="74"/>
      <c r="H134" s="18"/>
      <c r="I134" s="18"/>
    </row>
    <row r="135" spans="1:9" ht="18.75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 ht="18.75">
      <c r="A136" s="18"/>
      <c r="B136" s="76" t="s">
        <v>97</v>
      </c>
      <c r="C136" s="76"/>
      <c r="D136" s="76"/>
      <c r="E136" s="76"/>
      <c r="F136" s="76"/>
      <c r="G136" s="18"/>
      <c r="H136" s="18"/>
      <c r="I136" s="18"/>
    </row>
    <row r="137" spans="1:9" ht="18.75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 ht="18.75">
      <c r="A138" s="18"/>
      <c r="B138" s="18"/>
      <c r="C138" s="18"/>
      <c r="D138" s="18"/>
      <c r="E138" s="75" t="s">
        <v>89</v>
      </c>
      <c r="F138" s="75"/>
      <c r="G138" s="18"/>
      <c r="H138" s="18"/>
      <c r="I138" s="18"/>
    </row>
    <row r="139" spans="1:9" ht="32.1" customHeight="1">
      <c r="A139" s="18"/>
      <c r="B139" s="72" t="s">
        <v>0</v>
      </c>
      <c r="C139" s="73" t="s">
        <v>85</v>
      </c>
      <c r="D139" s="73"/>
      <c r="E139" s="73" t="s">
        <v>86</v>
      </c>
      <c r="F139" s="73"/>
      <c r="G139" s="18"/>
      <c r="H139" s="18"/>
      <c r="I139" s="18"/>
    </row>
    <row r="140" spans="1:9" ht="32.1" customHeight="1">
      <c r="A140" s="18"/>
      <c r="B140" s="72"/>
      <c r="C140" s="73"/>
      <c r="D140" s="73"/>
      <c r="E140" s="73"/>
      <c r="F140" s="73"/>
      <c r="G140" s="18"/>
      <c r="H140" s="18"/>
      <c r="I140" s="18"/>
    </row>
    <row r="141" spans="1:9" ht="32.1" customHeight="1">
      <c r="A141" s="18"/>
      <c r="B141" s="72"/>
      <c r="C141" s="73"/>
      <c r="D141" s="73"/>
      <c r="E141" s="73"/>
      <c r="F141" s="73"/>
      <c r="G141" s="18"/>
      <c r="H141" s="18"/>
      <c r="I141" s="18"/>
    </row>
    <row r="142" spans="1:9" ht="32.1" customHeight="1">
      <c r="A142" s="18"/>
      <c r="B142" s="38" t="s">
        <v>71</v>
      </c>
      <c r="C142" s="39" t="s">
        <v>109</v>
      </c>
      <c r="D142" s="50" t="s">
        <v>110</v>
      </c>
      <c r="E142" s="51" t="s">
        <v>109</v>
      </c>
      <c r="F142" s="51" t="s">
        <v>110</v>
      </c>
      <c r="G142" s="18"/>
      <c r="H142" s="18"/>
      <c r="I142" s="18"/>
    </row>
    <row r="143" spans="1:9" ht="26.1" customHeight="1">
      <c r="A143" s="18"/>
      <c r="B143" s="40" t="s">
        <v>72</v>
      </c>
      <c r="C143" s="41">
        <v>64300</v>
      </c>
      <c r="D143" s="52">
        <v>64300</v>
      </c>
      <c r="E143" s="53">
        <v>59664</v>
      </c>
      <c r="F143" s="53">
        <v>59664</v>
      </c>
      <c r="G143" s="18"/>
      <c r="H143" s="18"/>
      <c r="I143" s="18"/>
    </row>
    <row r="144" spans="1:9" ht="26.1" customHeight="1">
      <c r="A144" s="18"/>
      <c r="B144" s="40" t="s">
        <v>73</v>
      </c>
      <c r="C144" s="41">
        <v>2928008</v>
      </c>
      <c r="D144" s="52">
        <v>3013072</v>
      </c>
      <c r="E144" s="53">
        <v>2332151</v>
      </c>
      <c r="F144" s="53">
        <v>2387437</v>
      </c>
      <c r="G144" s="18"/>
      <c r="H144" s="18"/>
      <c r="I144" s="18"/>
    </row>
    <row r="145" spans="1:9" ht="26.1" customHeight="1">
      <c r="A145" s="18"/>
      <c r="B145" s="40" t="s">
        <v>118</v>
      </c>
      <c r="C145" s="46"/>
      <c r="D145" s="52">
        <v>8400</v>
      </c>
      <c r="E145" s="54"/>
      <c r="F145" s="53">
        <v>7343</v>
      </c>
      <c r="G145" s="18"/>
      <c r="H145" s="18"/>
      <c r="I145" s="18"/>
    </row>
    <row r="146" spans="1:9" ht="26.1" customHeight="1">
      <c r="A146" s="18"/>
      <c r="B146" s="40" t="s">
        <v>74</v>
      </c>
      <c r="C146" s="41">
        <v>47697405</v>
      </c>
      <c r="D146" s="52">
        <v>47869508</v>
      </c>
      <c r="E146" s="53">
        <v>38183959</v>
      </c>
      <c r="F146" s="53">
        <v>38313100</v>
      </c>
      <c r="G146" s="18"/>
      <c r="H146" s="18"/>
      <c r="I146" s="18"/>
    </row>
    <row r="147" spans="1:9" ht="26.1" customHeight="1">
      <c r="A147" s="18"/>
      <c r="B147" s="40" t="s">
        <v>75</v>
      </c>
      <c r="C147" s="41">
        <v>4842751</v>
      </c>
      <c r="D147" s="52">
        <v>4842751</v>
      </c>
      <c r="E147" s="53">
        <v>3536759</v>
      </c>
      <c r="F147" s="53">
        <v>3536940</v>
      </c>
      <c r="G147" s="18"/>
      <c r="H147" s="18"/>
      <c r="I147" s="18"/>
    </row>
    <row r="148" spans="1:9" ht="26.1" customHeight="1">
      <c r="A148" s="18"/>
      <c r="B148" s="40" t="s">
        <v>76</v>
      </c>
      <c r="C148" s="41">
        <v>1786555</v>
      </c>
      <c r="D148" s="52">
        <v>2017429</v>
      </c>
      <c r="E148" s="53">
        <v>1147739</v>
      </c>
      <c r="F148" s="53">
        <v>1336196</v>
      </c>
      <c r="G148" s="18"/>
      <c r="H148" s="18"/>
      <c r="I148" s="18"/>
    </row>
    <row r="149" spans="1:9" ht="26.1" customHeight="1">
      <c r="A149" s="18"/>
      <c r="B149" s="42" t="s">
        <v>77</v>
      </c>
      <c r="C149" s="43">
        <f>SUM(C143:C148)</f>
        <v>57319019</v>
      </c>
      <c r="D149" s="55">
        <f>SUM(D143:D148)</f>
        <v>57815460</v>
      </c>
      <c r="E149" s="56">
        <f>SUM(E143:E148)</f>
        <v>45260272</v>
      </c>
      <c r="F149" s="56">
        <f>SUM(F143:F148)</f>
        <v>45640680</v>
      </c>
      <c r="G149" s="18"/>
      <c r="H149" s="18"/>
      <c r="I149" s="18"/>
    </row>
    <row r="150" spans="1:9" ht="26.1" customHeight="1">
      <c r="A150" s="18"/>
      <c r="B150" s="42"/>
      <c r="C150" s="44"/>
      <c r="D150" s="57"/>
      <c r="E150" s="69"/>
      <c r="F150" s="69"/>
      <c r="G150" s="18"/>
      <c r="H150" s="18"/>
      <c r="I150" s="18"/>
    </row>
    <row r="151" spans="1:9" ht="26.1" customHeight="1">
      <c r="A151" s="18"/>
      <c r="B151" s="38" t="s">
        <v>78</v>
      </c>
      <c r="C151" s="45"/>
      <c r="D151" s="58"/>
      <c r="E151" s="58"/>
      <c r="F151" s="59"/>
      <c r="G151" s="18"/>
      <c r="H151" s="18"/>
      <c r="I151" s="18"/>
    </row>
    <row r="152" spans="1:9" ht="30.75" customHeight="1">
      <c r="A152" s="18"/>
      <c r="B152" s="40" t="s">
        <v>79</v>
      </c>
      <c r="C152" s="41">
        <v>1907344</v>
      </c>
      <c r="D152" s="53">
        <v>1928785</v>
      </c>
      <c r="E152" s="53">
        <v>2196704</v>
      </c>
      <c r="F152" s="53">
        <v>2212512</v>
      </c>
      <c r="G152" s="18"/>
      <c r="H152" s="18"/>
      <c r="I152" s="18"/>
    </row>
    <row r="153" spans="1:9" ht="34.5" customHeight="1">
      <c r="A153" s="18"/>
      <c r="B153" s="40" t="s">
        <v>80</v>
      </c>
      <c r="C153" s="41">
        <v>4230885</v>
      </c>
      <c r="D153" s="53">
        <v>4247245</v>
      </c>
      <c r="E153" s="53">
        <v>3286882</v>
      </c>
      <c r="F153" s="53">
        <v>3325200</v>
      </c>
      <c r="G153" s="18"/>
      <c r="H153" s="18"/>
      <c r="I153" s="18"/>
    </row>
    <row r="154" spans="1:9" ht="26.1" customHeight="1">
      <c r="A154" s="18"/>
      <c r="B154" s="40" t="s">
        <v>81</v>
      </c>
      <c r="C154" s="41">
        <v>11415243</v>
      </c>
      <c r="D154" s="53">
        <v>11648974</v>
      </c>
      <c r="E154" s="53">
        <v>9461343</v>
      </c>
      <c r="F154" s="53">
        <v>9638776</v>
      </c>
      <c r="G154" s="18"/>
      <c r="H154" s="18"/>
      <c r="I154" s="18"/>
    </row>
    <row r="155" spans="1:9" ht="26.1" customHeight="1">
      <c r="A155" s="18"/>
      <c r="B155" s="40" t="s">
        <v>82</v>
      </c>
      <c r="C155" s="41">
        <v>37073354</v>
      </c>
      <c r="D155" s="53">
        <v>37267146</v>
      </c>
      <c r="E155" s="53">
        <v>28936750</v>
      </c>
      <c r="F155" s="53">
        <v>29065462</v>
      </c>
      <c r="G155" s="18"/>
      <c r="H155" s="18"/>
      <c r="I155" s="18"/>
    </row>
    <row r="156" spans="1:9" ht="26.1" customHeight="1">
      <c r="A156" s="18"/>
      <c r="B156" s="40" t="s">
        <v>83</v>
      </c>
      <c r="C156" s="41">
        <v>578606</v>
      </c>
      <c r="D156" s="53">
        <v>582019</v>
      </c>
      <c r="E156" s="53">
        <v>287013</v>
      </c>
      <c r="F156" s="53">
        <v>290064</v>
      </c>
      <c r="G156" s="18"/>
      <c r="H156" s="18"/>
      <c r="I156" s="18"/>
    </row>
    <row r="157" spans="1:9" ht="26.1" customHeight="1">
      <c r="A157" s="18"/>
      <c r="B157" s="40" t="s">
        <v>84</v>
      </c>
      <c r="C157" s="41">
        <v>2113587</v>
      </c>
      <c r="D157" s="53">
        <v>2141291</v>
      </c>
      <c r="E157" s="53">
        <v>1091580</v>
      </c>
      <c r="F157" s="53">
        <v>1108666</v>
      </c>
      <c r="G157" s="18"/>
      <c r="H157" s="18"/>
      <c r="I157" s="18"/>
    </row>
    <row r="158" spans="1:9" ht="26.1" customHeight="1">
      <c r="A158" s="18"/>
      <c r="B158" s="42" t="s">
        <v>77</v>
      </c>
      <c r="C158" s="43">
        <f>SUM(C152:C157)</f>
        <v>57319019</v>
      </c>
      <c r="D158" s="56">
        <f>SUM(D152:D157)</f>
        <v>57815460</v>
      </c>
      <c r="E158" s="56">
        <f>SUM(E152:E157)</f>
        <v>45260272</v>
      </c>
      <c r="F158" s="56">
        <f>SUM(F152:F157)</f>
        <v>45640680</v>
      </c>
      <c r="G158" s="18"/>
      <c r="H158" s="18"/>
      <c r="I158" s="18"/>
    </row>
    <row r="161" ht="21.95" customHeight="1"/>
    <row r="162" ht="21.95" customHeight="1"/>
    <row r="163" ht="21.95" customHeight="1"/>
    <row r="164" ht="21.95" customHeight="1"/>
    <row r="165" ht="21.95" customHeight="1"/>
    <row r="166" ht="21.95" customHeight="1"/>
    <row r="167" ht="21.95" customHeight="1"/>
    <row r="168" ht="21.95" customHeight="1"/>
    <row r="169" ht="21.95" customHeight="1"/>
    <row r="170" ht="21.95" customHeight="1"/>
    <row r="171" ht="21.95" customHeight="1"/>
    <row r="172" ht="21.95" customHeight="1"/>
    <row r="173" ht="21.95" customHeight="1"/>
    <row r="174" ht="21.95" customHeight="1"/>
    <row r="175" ht="21.95" customHeight="1"/>
    <row r="176" ht="21.95" customHeight="1"/>
    <row r="177" ht="21.95" customHeight="1"/>
    <row r="178" ht="21.95" customHeight="1"/>
    <row r="179" ht="21.95" customHeight="1"/>
    <row r="180" ht="21.95" customHeight="1"/>
    <row r="181" ht="21.95" customHeight="1"/>
    <row r="182" ht="21.95" customHeight="1"/>
    <row r="183" ht="21.95" customHeight="1"/>
    <row r="184" ht="21.95" customHeight="1"/>
    <row r="185" ht="21.95" customHeight="1"/>
    <row r="186" ht="21.95" customHeight="1"/>
    <row r="187" ht="21.95" customHeight="1"/>
    <row r="188" ht="21.95" customHeight="1"/>
    <row r="189" ht="21.95" customHeight="1"/>
    <row r="190" ht="21.95" customHeight="1"/>
    <row r="191" ht="21.95" customHeight="1"/>
    <row r="192" ht="21.95" customHeight="1"/>
    <row r="193" ht="21.95" customHeight="1"/>
    <row r="194" ht="21.95" customHeight="1"/>
    <row r="195" ht="21.95" customHeight="1"/>
    <row r="196" ht="21.95" customHeight="1"/>
    <row r="197" ht="21.95" customHeight="1"/>
    <row r="198" ht="21.95" customHeight="1"/>
    <row r="199" ht="21.95" customHeight="1"/>
    <row r="200" ht="21.95" customHeight="1"/>
    <row r="201" ht="21.95" customHeight="1"/>
    <row r="202" ht="21.95" customHeight="1"/>
    <row r="203" ht="21.95" customHeight="1"/>
    <row r="204" ht="21.95" customHeight="1"/>
    <row r="205" ht="21.95" customHeight="1"/>
    <row r="206" ht="21.95" customHeight="1"/>
    <row r="207" ht="21.95" customHeight="1"/>
    <row r="210" spans="2:5">
      <c r="B210" t="s">
        <v>103</v>
      </c>
      <c r="C210" t="s">
        <v>98</v>
      </c>
      <c r="E210" t="s">
        <v>100</v>
      </c>
    </row>
    <row r="211" spans="2:5">
      <c r="B211" t="s">
        <v>104</v>
      </c>
      <c r="C211" s="4" t="s">
        <v>99</v>
      </c>
      <c r="D211" s="4"/>
      <c r="E211" t="s">
        <v>101</v>
      </c>
    </row>
    <row r="213" spans="2:5">
      <c r="B213" t="s">
        <v>102</v>
      </c>
    </row>
    <row r="214" spans="2:5" ht="17.25">
      <c r="B214" t="s">
        <v>105</v>
      </c>
    </row>
  </sheetData>
  <mergeCells count="35">
    <mergeCell ref="B117:B120"/>
    <mergeCell ref="F116:G116"/>
    <mergeCell ref="H10:I11"/>
    <mergeCell ref="H37:I38"/>
    <mergeCell ref="H71:I72"/>
    <mergeCell ref="H116:I116"/>
    <mergeCell ref="H117:I118"/>
    <mergeCell ref="H70:I70"/>
    <mergeCell ref="F36:G36"/>
    <mergeCell ref="F70:G70"/>
    <mergeCell ref="E150:F150"/>
    <mergeCell ref="A37:A40"/>
    <mergeCell ref="B37:B40"/>
    <mergeCell ref="C37:E38"/>
    <mergeCell ref="F37:G38"/>
    <mergeCell ref="B139:B141"/>
    <mergeCell ref="C139:D141"/>
    <mergeCell ref="E139:F141"/>
    <mergeCell ref="C71:E72"/>
    <mergeCell ref="F71:G72"/>
    <mergeCell ref="B71:B74"/>
    <mergeCell ref="B134:G134"/>
    <mergeCell ref="E138:F138"/>
    <mergeCell ref="B136:F136"/>
    <mergeCell ref="C117:E118"/>
    <mergeCell ref="F117:G118"/>
    <mergeCell ref="B2:G3"/>
    <mergeCell ref="B7:G7"/>
    <mergeCell ref="B8:G8"/>
    <mergeCell ref="H9:I9"/>
    <mergeCell ref="A10:A13"/>
    <mergeCell ref="B10:B13"/>
    <mergeCell ref="C10:E11"/>
    <mergeCell ref="F10:G11"/>
    <mergeCell ref="F9:G9"/>
  </mergeCells>
  <pageMargins left="0.2" right="0.2" top="0.25" bottom="0.25" header="0.3" footer="0.3"/>
  <pageSetup scale="53" orientation="portrait" r:id="rId1"/>
  <rowBreaks count="4" manualBreakCount="4">
    <brk id="35" max="8" man="1"/>
    <brk id="66" max="16383" man="1"/>
    <brk id="113" max="8" man="1"/>
    <brk id="159" max="8" man="1"/>
  </rowBreaks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autoPict="0" r:id="rId5">
            <anchor moveWithCells="1" sizeWithCells="1">
              <from>
                <xdr:col>3</xdr:col>
                <xdr:colOff>457200</xdr:colOff>
                <xdr:row>0</xdr:row>
                <xdr:rowOff>95250</xdr:rowOff>
              </from>
              <to>
                <xdr:col>4</xdr:col>
                <xdr:colOff>1009650</xdr:colOff>
                <xdr:row>6</xdr:row>
                <xdr:rowOff>19050</xdr:rowOff>
              </to>
            </anchor>
          </objectPr>
        </oleObject>
      </mc:Choice>
      <mc:Fallback>
        <oleObject progId="PBrush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2014-05-15T07:31:16Z</dcterms:modified>
</cp:coreProperties>
</file>